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firstSheet="1" activeTab="8"/>
  </bookViews>
  <sheets>
    <sheet name="JAN 2023" sheetId="1" r:id="rId1"/>
    <sheet name="FEB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  <sheet name="AUG 2023" sheetId="8" r:id="rId8"/>
    <sheet name="SEP 2023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3" hidden="1">'APRIL 2023'!$A$8:$T$96</definedName>
    <definedName name="_xlnm._FilterDatabase" localSheetId="7" hidden="1">'AUG 2023'!$A$8:$T$103</definedName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6" hidden="1">'JULY 2023'!$A$8:$T$109</definedName>
    <definedName name="_xlnm._FilterDatabase" localSheetId="5" hidden="1">'JUNE 2023'!$A$8:$T$85</definedName>
    <definedName name="_xlnm._FilterDatabase" localSheetId="2" hidden="1">'MARCH 2023'!$A$8:$T$94</definedName>
    <definedName name="_xlnm._FilterDatabase" localSheetId="4" hidden="1">'MAY 2023'!$A$8:$T$95</definedName>
    <definedName name="_xlnm.Print_Area" localSheetId="3">'APRIL 2023'!$A$1:$T$96</definedName>
    <definedName name="_xlnm.Print_Area" localSheetId="7">'AUG 2023'!$A$1:$T$103</definedName>
    <definedName name="_xlnm.Print_Area" localSheetId="1">'FEB 2023'!$A$1:$O$89</definedName>
    <definedName name="_xlnm.Print_Area" localSheetId="0">'JAN 2023'!$A$1:$T$88</definedName>
    <definedName name="_xlnm.Print_Area" localSheetId="6">'JULY 2023'!$A$1:$T$109</definedName>
    <definedName name="_xlnm.Print_Area" localSheetId="5">'JUNE 2023'!$A$1:$T$85</definedName>
    <definedName name="_xlnm.Print_Area" localSheetId="2">'MARCH 2023'!$A$1:$T$94</definedName>
    <definedName name="_xlnm.Print_Area" localSheetId="4">'MAY 2023'!$A$1:$T$95</definedName>
    <definedName name="_xlnm.Print_Area" localSheetId="8">'SEP 2023'!$A$1:$T$94</definedName>
    <definedName name="_xlnm.Print_Titles" localSheetId="3">'APRIL 2023'!$1:$8</definedName>
    <definedName name="_xlnm.Print_Titles" localSheetId="7">'AUG 2023'!$1:$8</definedName>
    <definedName name="_xlnm.Print_Titles" localSheetId="1">'FEB 2023'!$1:$8</definedName>
    <definedName name="_xlnm.Print_Titles" localSheetId="0">'JAN 2023'!$1:$8</definedName>
    <definedName name="_xlnm.Print_Titles" localSheetId="6">'JULY 2023'!$1:$8</definedName>
    <definedName name="_xlnm.Print_Titles" localSheetId="5">'JUNE 2023'!$1:$8</definedName>
    <definedName name="_xlnm.Print_Titles" localSheetId="2">'MARCH 2023'!$1:$8</definedName>
    <definedName name="_xlnm.Print_Titles" localSheetId="4">'MAY 2023'!$1:$8</definedName>
    <definedName name="_xlnm.Print_Titles" localSheetId="8">'SEP 2023'!$1:$8</definedName>
  </definedNames>
  <calcPr fullCalcOnLoad="1"/>
</workbook>
</file>

<file path=xl/sharedStrings.xml><?xml version="1.0" encoding="utf-8"?>
<sst xmlns="http://schemas.openxmlformats.org/spreadsheetml/2006/main" count="5644" uniqueCount="828">
  <si>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</si>
  <si>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</si>
  <si>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</si>
  <si>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</si>
  <si>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</si>
  <si>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</si>
  <si>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</si>
  <si>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</si>
  <si>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</si>
  <si>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</si>
  <si>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</si>
  <si>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</si>
  <si>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</si>
  <si>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</si>
  <si>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</si>
  <si>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</si>
  <si>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</si>
  <si>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</si>
  <si>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</si>
  <si>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</si>
  <si>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</si>
  <si>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</si>
  <si>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</si>
  <si>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</si>
  <si>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</si>
  <si>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</si>
  <si>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</si>
  <si>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</si>
  <si>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</si>
  <si>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</si>
  <si>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</si>
  <si>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</si>
  <si>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</si>
  <si>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</si>
  <si>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</si>
  <si>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</si>
  <si>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</si>
  <si>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</si>
  <si>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</si>
  <si>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</si>
  <si>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</si>
  <si>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</si>
  <si>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</si>
  <si>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</si>
  <si>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</si>
  <si>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</si>
  <si>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</si>
  <si>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</si>
  <si>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</si>
  <si>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</si>
  <si>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</si>
  <si>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</si>
  <si>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</si>
  <si>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</si>
  <si>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</si>
  <si>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</si>
  <si>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</si>
  <si>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</si>
  <si>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</si>
  <si>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</si>
  <si>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</si>
  <si>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</si>
  <si>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</si>
  <si>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</si>
  <si>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</si>
  <si>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</si>
  <si>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</si>
  <si>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</si>
  <si>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</si>
  <si>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</si>
  <si>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</si>
  <si>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</si>
  <si>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</si>
  <si>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</si>
  <si>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</si>
  <si>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</si>
  <si>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</si>
  <si>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</si>
  <si>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</si>
  <si>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</si>
  <si>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</si>
  <si>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</si>
  <si>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</si>
  <si>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</si>
  <si>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</si>
  <si>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</si>
  <si>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</si>
  <si>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</si>
  <si>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</si>
  <si>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</si>
  <si>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</si>
  <si>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</si>
  <si>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</si>
  <si>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</si>
  <si>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</si>
  <si>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</si>
  <si>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</si>
  <si>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</si>
  <si>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</si>
  <si>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</si>
  <si>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</si>
  <si>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</si>
  <si>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</si>
  <si>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</si>
  <si>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</si>
  <si>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</si>
  <si>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</si>
  <si>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</si>
  <si>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</si>
  <si>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</si>
  <si>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</si>
  <si>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</si>
  <si>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</si>
  <si>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</si>
  <si>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</si>
  <si>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</si>
  <si>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</si>
  <si>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</si>
  <si>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</si>
  <si>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</si>
  <si>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</si>
  <si>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</si>
  <si>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</si>
  <si>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</si>
  <si>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</si>
  <si>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</si>
  <si>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</si>
  <si>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</si>
  <si>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</si>
  <si>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</si>
  <si>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</si>
  <si>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</si>
  <si>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</si>
  <si>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</si>
  <si>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</si>
  <si>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</si>
  <si>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</si>
  <si>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</si>
  <si>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</si>
  <si>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</si>
  <si>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</si>
  <si>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</si>
  <si>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</si>
  <si>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</si>
  <si>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</si>
  <si>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</si>
  <si>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</si>
  <si>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</si>
  <si>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</si>
  <si>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</si>
  <si>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</si>
  <si>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</si>
  <si>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</si>
  <si>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</si>
  <si>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</si>
  <si>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</si>
  <si>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</si>
  <si>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</si>
  <si>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</si>
  <si>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</si>
  <si>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</si>
  <si>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</si>
  <si>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</si>
  <si>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</si>
  <si>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</si>
  <si>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</si>
  <si>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</si>
  <si>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</si>
  <si>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</si>
  <si>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</si>
  <si>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</si>
  <si>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</si>
  <si>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</si>
  <si>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</si>
  <si>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</si>
  <si>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</si>
  <si>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</si>
  <si>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</si>
  <si>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</si>
  <si>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</si>
  <si>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</si>
  <si>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</si>
  <si>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</si>
  <si>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</si>
  <si>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</si>
  <si>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</si>
  <si>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</si>
  <si>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</si>
  <si>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</si>
  <si>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</si>
  <si>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</si>
  <si>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</si>
  <si>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</si>
  <si>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</si>
  <si>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</si>
  <si>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</si>
  <si>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</si>
  <si>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</si>
  <si>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</si>
  <si>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</si>
  <si>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</si>
  <si>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</si>
  <si>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</si>
  <si>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</si>
  <si>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</si>
  <si>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</si>
  <si>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</si>
  <si>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</si>
  <si>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</si>
  <si>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</si>
  <si>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</si>
  <si>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</si>
  <si>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</si>
  <si>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</si>
  <si>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</si>
  <si>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</si>
  <si>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</si>
  <si>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</si>
  <si>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</si>
  <si>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</si>
  <si>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</si>
  <si>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</si>
  <si>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</si>
  <si>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</si>
  <si>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</si>
  <si>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</si>
  <si>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</si>
  <si>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</si>
  <si>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</si>
  <si>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</si>
  <si>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</si>
  <si>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</si>
  <si>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</si>
  <si>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</si>
  <si>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</si>
  <si>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</si>
  <si>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</si>
  <si>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</si>
  <si>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</si>
  <si>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</si>
  <si>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</si>
  <si>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</si>
  <si>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</si>
  <si>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</si>
  <si>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</si>
  <si>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</si>
  <si>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</si>
  <si>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</si>
  <si>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</si>
  <si>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</si>
  <si>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</si>
  <si>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</si>
  <si>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</si>
  <si>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</si>
  <si>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</si>
  <si>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</si>
  <si>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</si>
  <si>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</si>
  <si>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</si>
  <si>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</si>
  <si>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</si>
  <si>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</si>
  <si>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</si>
  <si>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</si>
  <si>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</si>
  <si>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</si>
  <si>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</si>
  <si>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</si>
  <si>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</si>
  <si>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</si>
  <si>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</si>
  <si>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</si>
  <si>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</si>
  <si>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</si>
  <si>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</si>
  <si>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</si>
  <si>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</si>
  <si>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</si>
  <si>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</si>
  <si>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</si>
  <si>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</si>
  <si>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</si>
  <si>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</si>
  <si>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</si>
  <si>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</si>
  <si>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</si>
  <si>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</si>
  <si>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</si>
  <si>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</si>
  <si>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</si>
  <si>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</si>
  <si>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</si>
  <si>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</si>
  <si>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</si>
  <si>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</si>
  <si>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</si>
  <si>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</si>
  <si>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</si>
  <si>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</si>
  <si>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</si>
  <si>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</si>
  <si>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</si>
  <si>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</si>
  <si>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</si>
  <si>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</si>
  <si>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</si>
  <si>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</si>
  <si>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</si>
  <si>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</si>
  <si>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</si>
  <si>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</si>
  <si>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</si>
  <si>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</si>
  <si>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</si>
  <si>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</si>
  <si>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</si>
  <si>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</si>
  <si>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</si>
  <si>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</si>
  <si>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</si>
  <si>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</si>
  <si>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</si>
  <si>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</si>
  <si>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</si>
  <si>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</si>
  <si>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</si>
  <si>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</si>
  <si>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</si>
  <si>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</si>
  <si>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</si>
  <si>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</si>
  <si>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</si>
  <si>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</si>
  <si>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</si>
  <si>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</si>
  <si>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</si>
  <si>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</si>
  <si>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</si>
  <si>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</si>
  <si>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</si>
  <si>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</si>
  <si>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</si>
  <si>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</si>
  <si>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</si>
  <si>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</si>
  <si>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</si>
  <si>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</si>
  <si>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</si>
  <si>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</si>
  <si>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</si>
  <si>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</si>
  <si>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</si>
  <si>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</si>
  <si>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</si>
  <si>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</si>
  <si>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</si>
  <si>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</si>
  <si>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</si>
  <si>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</si>
  <si>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</si>
  <si>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</si>
  <si>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</si>
  <si>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</si>
  <si>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</si>
  <si>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</si>
  <si>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</si>
  <si>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</si>
  <si>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</si>
  <si>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</si>
  <si>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</si>
  <si>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</si>
  <si>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</si>
  <si>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</si>
  <si>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</si>
  <si>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</si>
  <si>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</si>
  <si>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</si>
  <si>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</si>
  <si>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</si>
  <si>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</si>
  <si>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</si>
  <si>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</si>
  <si>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</si>
  <si>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</si>
  <si>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</si>
  <si>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</si>
  <si>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</si>
  <si>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</si>
  <si>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</si>
  <si>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</si>
  <si>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</si>
  <si>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</si>
  <si>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</si>
  <si>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</si>
  <si>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</si>
  <si>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</si>
  <si>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</si>
  <si>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</si>
  <si>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</si>
  <si>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</si>
  <si>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</si>
  <si>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</si>
  <si>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</si>
  <si>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</si>
  <si>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</si>
  <si>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</si>
  <si>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</si>
  <si>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</si>
  <si>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</si>
  <si>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</si>
  <si>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</si>
  <si>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</si>
  <si>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</si>
  <si>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</si>
  <si>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</si>
  <si>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</si>
  <si>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</si>
  <si>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</si>
  <si>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</si>
  <si>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</si>
  <si>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</si>
  <si>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</si>
  <si>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</si>
  <si>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</si>
  <si>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</si>
  <si>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</si>
  <si>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</si>
  <si>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</si>
  <si>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</si>
  <si>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</si>
  <si>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</si>
  <si>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</si>
  <si>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</si>
  <si>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</si>
  <si>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</si>
  <si>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</si>
  <si>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</si>
  <si>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</si>
  <si>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</si>
  <si>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</si>
  <si>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</si>
  <si>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</si>
  <si>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</si>
  <si>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</si>
  <si>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</si>
  <si>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</si>
  <si>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</si>
  <si>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</si>
  <si>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</si>
  <si>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</si>
  <si>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</si>
  <si>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</si>
  <si>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</si>
  <si>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</si>
  <si>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</si>
  <si>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</si>
  <si>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</si>
  <si>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</si>
  <si>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</si>
  <si>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</si>
  <si>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</si>
  <si>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</si>
  <si>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</si>
  <si>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</si>
  <si>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</si>
  <si>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</si>
  <si>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</si>
  <si>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</si>
  <si>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</si>
  <si>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</si>
  <si>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</si>
  <si>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</si>
  <si>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</si>
  <si>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</si>
  <si>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</si>
  <si>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</si>
  <si>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</si>
  <si>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</si>
  <si>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</si>
  <si>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</si>
  <si>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</si>
  <si>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</si>
  <si>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</si>
  <si>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</si>
  <si>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</si>
  <si>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</si>
  <si>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</si>
  <si>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</si>
  <si>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</si>
  <si>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</si>
  <si>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</si>
  <si>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</si>
  <si>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</si>
  <si>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</si>
  <si>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</si>
  <si>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</si>
  <si>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</si>
  <si>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</si>
  <si>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</si>
  <si>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</si>
  <si>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</si>
  <si>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</si>
  <si>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</si>
  <si>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</si>
  <si>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</si>
  <si>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</si>
  <si>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</si>
  <si>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</si>
  <si>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</si>
  <si>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</si>
  <si>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</si>
  <si>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</si>
  <si>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</si>
  <si>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</si>
  <si>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</si>
  <si>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</si>
  <si>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</si>
  <si>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</si>
  <si>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</si>
  <si>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</si>
  <si>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</si>
  <si>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</si>
  <si>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</si>
  <si>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</si>
  <si>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</si>
  <si>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</si>
  <si>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</si>
  <si>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</si>
  <si>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</si>
  <si>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</si>
  <si>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</si>
  <si>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</si>
  <si>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</si>
  <si>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</si>
  <si>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</si>
  <si>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</si>
  <si>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</si>
  <si>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</si>
  <si>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</si>
  <si>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</si>
  <si>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</si>
  <si>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</si>
  <si>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</si>
  <si>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</si>
  <si>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</si>
  <si>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</si>
  <si>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</si>
  <si>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</si>
  <si>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</si>
  <si>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</si>
  <si>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</si>
  <si>
    <t>WITHOUT PF PAYMENT FOR THE MONTH  : MAY  2023</t>
  </si>
  <si>
    <t>VEDPAL</t>
  </si>
  <si>
    <t>RAMBIR TEJAN</t>
  </si>
  <si>
    <t>FATHAY SINGH</t>
  </si>
  <si>
    <t>PRAVESH KUMAR SINGHAL</t>
  </si>
  <si>
    <t>PRAM CHAND</t>
  </si>
  <si>
    <t>ASHISH CHOWDHARY</t>
  </si>
  <si>
    <t>ANIL KUMAR</t>
  </si>
  <si>
    <t>AJIT GUPTA</t>
  </si>
  <si>
    <t>NARENDER PRASAD</t>
  </si>
  <si>
    <t>AMIT KATARIA</t>
  </si>
  <si>
    <t>BALKISHAN</t>
  </si>
  <si>
    <t>HARGOVIND AHIRWAR</t>
  </si>
  <si>
    <t>KAMMODA AHIRWAR</t>
  </si>
  <si>
    <t>ANTIMA</t>
  </si>
  <si>
    <t>RAM KEWAL</t>
  </si>
  <si>
    <t>ANNU</t>
  </si>
  <si>
    <t>SAJU CHAUHAN</t>
  </si>
  <si>
    <t>MANISH KUMAR</t>
  </si>
  <si>
    <t>PAPPU MISHRA</t>
  </si>
  <si>
    <t>SHABBU KALAM</t>
  </si>
  <si>
    <t>ABDUL SALAM</t>
  </si>
  <si>
    <t>PUSHPA</t>
  </si>
  <si>
    <t>MIMMA</t>
  </si>
  <si>
    <t>NIRAJ CHAUDHARY</t>
  </si>
  <si>
    <t>SUSHIL CHAUDHARY</t>
  </si>
  <si>
    <t>ABHISHEK KUMAR</t>
  </si>
  <si>
    <t>SUDHIR KUMAR</t>
  </si>
  <si>
    <t>VISHNU DEV SINGH</t>
  </si>
  <si>
    <t>SHRI KARTAVI SINGH</t>
  </si>
  <si>
    <t>RAKESH</t>
  </si>
  <si>
    <t>KALU RAM</t>
  </si>
  <si>
    <t>SUNIL DUTT</t>
  </si>
  <si>
    <t>DEVI RAM</t>
  </si>
  <si>
    <t>SANJAY</t>
  </si>
  <si>
    <t>PRADEEP</t>
  </si>
  <si>
    <t>SHRI PALE RAM</t>
  </si>
  <si>
    <t>PAPPU</t>
  </si>
  <si>
    <t>448702010051909</t>
  </si>
  <si>
    <t>BAWANA ROAD, OCHANDI, DELHI-110039</t>
  </si>
  <si>
    <t>UBIN0544876</t>
  </si>
  <si>
    <t>520101256631097</t>
  </si>
  <si>
    <t>BARAUT, UP</t>
  </si>
  <si>
    <t>UBIN0915726</t>
  </si>
  <si>
    <t>2972108005585</t>
  </si>
  <si>
    <t>KANJHAWAL ROAD, DELHI</t>
  </si>
  <si>
    <t>CNRB0002972</t>
  </si>
  <si>
    <t>302502010524171</t>
  </si>
  <si>
    <t>KANPUR MAIN</t>
  </si>
  <si>
    <t>UBIN0530255</t>
  </si>
  <si>
    <t>53118100002658</t>
  </si>
  <si>
    <t>BARB0ROHSEC</t>
  </si>
  <si>
    <t>520101013265411</t>
  </si>
  <si>
    <t>18277, KHUSHALI BHAVAN, BAWLI ROAD, OPP OLD BLOCK, BARAUT DIST, BAGHPAT250611</t>
  </si>
  <si>
    <t>4171000100271909</t>
  </si>
  <si>
    <t>ROHINI SECTOR 5</t>
  </si>
  <si>
    <t>PUNB0417100</t>
  </si>
  <si>
    <t>3008101012482</t>
  </si>
  <si>
    <t>ICICI BANK</t>
  </si>
  <si>
    <t>181801507572</t>
  </si>
  <si>
    <t>WH-9, MAYAPURI, PHASE - I, NEW DELHI-110064</t>
  </si>
  <si>
    <t>ICIC0001818</t>
  </si>
  <si>
    <t>21180100022533</t>
  </si>
  <si>
    <t>SEC-7, ROHINI, DELHI</t>
  </si>
  <si>
    <t>BARB0TRDNAH</t>
  </si>
  <si>
    <t>520291040089393</t>
  </si>
  <si>
    <t>CHHAWLA, MAIN ROAD, DELHI</t>
  </si>
  <si>
    <t>520101258940308</t>
  </si>
  <si>
    <t>GHOGHA, DELHI</t>
  </si>
  <si>
    <t>UBIN0914797</t>
  </si>
  <si>
    <t>09442191014663</t>
  </si>
  <si>
    <t>PUNB0094410</t>
  </si>
  <si>
    <t>41131316023</t>
  </si>
  <si>
    <t>SBIN0070613</t>
  </si>
  <si>
    <t>73348100007054</t>
  </si>
  <si>
    <t>NANGLOI, DELHI</t>
  </si>
  <si>
    <t>BARB0DBNAGL</t>
  </si>
  <si>
    <t>4645363636</t>
  </si>
  <si>
    <t>48750100005384</t>
  </si>
  <si>
    <t>SHAHABAD DAULAT PUR, DELHI-110042</t>
  </si>
  <si>
    <t>BARB0SHADAU</t>
  </si>
  <si>
    <t>1903101700004343</t>
  </si>
  <si>
    <t>51808100013006</t>
  </si>
  <si>
    <t>4062101001974</t>
  </si>
  <si>
    <t>BAGHPAT, UP</t>
  </si>
  <si>
    <t>CNRB0004062</t>
  </si>
  <si>
    <t>WITHOUT PF PAYMENT FOR THE MONTH  : JUNE  2023</t>
  </si>
  <si>
    <t>AASHISH</t>
  </si>
  <si>
    <t>UPENDER RAJAK</t>
  </si>
  <si>
    <t>VIKAS MISHRA</t>
  </si>
  <si>
    <t>RAJ KUMAR MISHRA</t>
  </si>
  <si>
    <t>RADHA</t>
  </si>
  <si>
    <t>AJAY PAL</t>
  </si>
  <si>
    <t>RAM JI LAL</t>
  </si>
  <si>
    <t>KADAM ALI</t>
  </si>
  <si>
    <t>BANGALI ALI</t>
  </si>
  <si>
    <t>CHANDNI</t>
  </si>
  <si>
    <t>MD NAFEES</t>
  </si>
  <si>
    <t>GURSIMRAN SINGH</t>
  </si>
  <si>
    <t>BALJEET SINGH</t>
  </si>
  <si>
    <t>VIJAY KUMAR</t>
  </si>
  <si>
    <t>GANESI</t>
  </si>
  <si>
    <t>1445615606</t>
  </si>
  <si>
    <t>GUJRAWALA TOWN, MODEL TOWN, DELHI</t>
  </si>
  <si>
    <t>50288970148</t>
  </si>
  <si>
    <t>50100509465619</t>
  </si>
  <si>
    <t>4810000100117487</t>
  </si>
  <si>
    <t>MAIN ROAD, MUKUND PUR</t>
  </si>
  <si>
    <t>643902120004843</t>
  </si>
  <si>
    <t>HARAIYA, BASTI</t>
  </si>
  <si>
    <t>0047233607</t>
  </si>
  <si>
    <t>1545694457</t>
  </si>
  <si>
    <t>PASCHIM VIHAR, DELHI-</t>
  </si>
  <si>
    <t>20252267480</t>
  </si>
  <si>
    <t>GURU HARIKRISHAN NAGAR</t>
  </si>
  <si>
    <t>WITHOUT PF PAYMENT FOR THE MONTH  : JULY  2023</t>
  </si>
  <si>
    <t>DHARMENDER</t>
  </si>
  <si>
    <t>RAJ SINGH</t>
  </si>
  <si>
    <t>SUMAN</t>
  </si>
  <si>
    <t>VIDHYA SAGAR</t>
  </si>
  <si>
    <t>BAL KISHAN</t>
  </si>
  <si>
    <t>HEMANT</t>
  </si>
  <si>
    <t>PRAKASH CHAND</t>
  </si>
  <si>
    <t>PREMA KIROALA</t>
  </si>
  <si>
    <t>HARAK SINGH</t>
  </si>
  <si>
    <t>RAKHI</t>
  </si>
  <si>
    <t>RAM BABU</t>
  </si>
  <si>
    <t>SONI PANCHAL</t>
  </si>
  <si>
    <t>LALIT PANCHAL</t>
  </si>
  <si>
    <t>YOGESH</t>
  </si>
  <si>
    <t>PREM CHAND</t>
  </si>
  <si>
    <t>RAKSHA</t>
  </si>
  <si>
    <t>ANOOP KUMAR</t>
  </si>
  <si>
    <t>REENA</t>
  </si>
  <si>
    <t>AJAY KUMAR</t>
  </si>
  <si>
    <t>NARAYAN PASWAN</t>
  </si>
  <si>
    <t>RAJ KUMAR</t>
  </si>
  <si>
    <t>ASHA DEVI</t>
  </si>
  <si>
    <t>SUNIL KUMAR GUPTA</t>
  </si>
  <si>
    <t>DEEPAK BHILWARA</t>
  </si>
  <si>
    <t>JAGDISH SINGH</t>
  </si>
  <si>
    <t>URMILA</t>
  </si>
  <si>
    <t>ABHISHEK GAUR</t>
  </si>
  <si>
    <t>RAM MILAN GAUR</t>
  </si>
  <si>
    <t>YASH</t>
  </si>
  <si>
    <t>BALWANT</t>
  </si>
  <si>
    <t>SATISH KUMAR</t>
  </si>
  <si>
    <t>RAMJI LAL</t>
  </si>
  <si>
    <t>SONIA</t>
  </si>
  <si>
    <t>SURENDER KUMAR</t>
  </si>
  <si>
    <t>0604000101617541</t>
  </si>
  <si>
    <t>WEST PATEL NAGAR, DELHI</t>
  </si>
  <si>
    <t>PUNB0060400</t>
  </si>
  <si>
    <t>607418210007771</t>
  </si>
  <si>
    <t>BKID0006074</t>
  </si>
  <si>
    <t>08462041002832</t>
  </si>
  <si>
    <t>PUNB0084610</t>
  </si>
  <si>
    <t>33288100006194</t>
  </si>
  <si>
    <t>JAHANGIR PURI, DELHI</t>
  </si>
  <si>
    <t>BARB0JAHANG</t>
  </si>
  <si>
    <t>51112411802</t>
  </si>
  <si>
    <t>SBIN0031841</t>
  </si>
  <si>
    <t>607410110012362</t>
  </si>
  <si>
    <t>131122010001396</t>
  </si>
  <si>
    <t>UBIN0913111</t>
  </si>
  <si>
    <t>48750100010442</t>
  </si>
  <si>
    <t>SHASBAD DAULAT PUR, DELHI</t>
  </si>
  <si>
    <t>38377748581</t>
  </si>
  <si>
    <t>RITHALA, DELHI</t>
  </si>
  <si>
    <t>SBIN0007817</t>
  </si>
  <si>
    <t>32838064487</t>
  </si>
  <si>
    <t>SBIN0001416</t>
  </si>
  <si>
    <t>12502191018222</t>
  </si>
  <si>
    <t>NEW DELHI VIKASPURI</t>
  </si>
  <si>
    <t>PUNB0125010</t>
  </si>
  <si>
    <t>2958001500048882</t>
  </si>
  <si>
    <t>QUTABGARH, DELHI</t>
  </si>
  <si>
    <t>PUNB0295800</t>
  </si>
  <si>
    <t>3028000100513812</t>
  </si>
  <si>
    <t>PUNB0302800</t>
  </si>
  <si>
    <t>04242122002817</t>
  </si>
  <si>
    <t>RAJGARH</t>
  </si>
  <si>
    <t>PUNB0042410</t>
  </si>
  <si>
    <t>89820100018662</t>
  </si>
  <si>
    <t>SAMAY PUR, BADLI, DELHI</t>
  </si>
  <si>
    <t>BARB0VJSAME</t>
  </si>
  <si>
    <t>2768108006582</t>
  </si>
  <si>
    <t>CNRB0006378</t>
  </si>
  <si>
    <t>PEERAGARHI, DELHI</t>
  </si>
  <si>
    <t>KKBK0000185</t>
  </si>
  <si>
    <t>IDIB000M611</t>
  </si>
  <si>
    <t>PUNB0481000</t>
  </si>
  <si>
    <t>KKBK0000202</t>
  </si>
  <si>
    <t>SBIN0015969</t>
  </si>
  <si>
    <t>42113275386</t>
  </si>
  <si>
    <t>607418210010433</t>
  </si>
  <si>
    <t>32721549704</t>
  </si>
  <si>
    <t>NEW ROHTAK ROAD</t>
  </si>
  <si>
    <t>SBIN0001422</t>
  </si>
  <si>
    <t>91112010070288</t>
  </si>
  <si>
    <t>SGRH RAJINDER NAGAR, DELHI</t>
  </si>
  <si>
    <t>CNRB0019111</t>
  </si>
  <si>
    <t>2592101013919</t>
  </si>
  <si>
    <t>SAVITRI MARKET, SHOPPING, CENTRE, TAGORE PARK,, MODEL TOWN,, NEW</t>
  </si>
  <si>
    <t>CNRB0002592</t>
  </si>
  <si>
    <t>WITHOUT PF PAYMENT FOR THE MONTH  : AUG  2023</t>
  </si>
  <si>
    <t>DILIP KUMAR</t>
  </si>
  <si>
    <t>DURAGA BAITHA</t>
  </si>
  <si>
    <t>POOJA</t>
  </si>
  <si>
    <t>SANJAY LAL</t>
  </si>
  <si>
    <t>RAHUL</t>
  </si>
  <si>
    <t>DHANEEK RAM</t>
  </si>
  <si>
    <t>POONAM</t>
  </si>
  <si>
    <t>SANJAY KUMAR</t>
  </si>
  <si>
    <t>ANAND</t>
  </si>
  <si>
    <t>HEM RAJ</t>
  </si>
  <si>
    <t>NANDNI</t>
  </si>
  <si>
    <t>KISHOR KUMAR SAH</t>
  </si>
  <si>
    <t>AMIT</t>
  </si>
  <si>
    <t>MAKSUDAN</t>
  </si>
  <si>
    <t>40601206570</t>
  </si>
  <si>
    <t>SBIN0006667</t>
  </si>
  <si>
    <t>53098100013782</t>
  </si>
  <si>
    <t>BARB0MUKAND</t>
  </si>
  <si>
    <t>89850100022388</t>
  </si>
  <si>
    <t>BARB0VJROHI</t>
  </si>
  <si>
    <t>602702120001709</t>
  </si>
  <si>
    <t>AURAIYA</t>
  </si>
  <si>
    <t>UBIN0560278</t>
  </si>
  <si>
    <t>53118100005459</t>
  </si>
  <si>
    <t>0324100100004498</t>
  </si>
  <si>
    <t>PEHLADPUR BANGER, DELHI</t>
  </si>
  <si>
    <t>PUNB0032410</t>
  </si>
  <si>
    <t>39149131312</t>
  </si>
  <si>
    <t>SBIN0011550</t>
  </si>
  <si>
    <t>21360100014050</t>
  </si>
  <si>
    <t>BADLI, DELHI</t>
  </si>
  <si>
    <t>BARB0TRDBAD</t>
  </si>
  <si>
    <t>WITHOUT PF PAYMENT FOR THE MONTH  : SEP  2023</t>
  </si>
  <si>
    <t>SEEMA KAUR</t>
  </si>
  <si>
    <t>RANJEET SINGH</t>
  </si>
  <si>
    <t>RAJIV KUMAR</t>
  </si>
  <si>
    <t>BACHCHE MANDAL</t>
  </si>
  <si>
    <t>RAJNEESH KUMAR KNNAUJIA</t>
  </si>
  <si>
    <t>KAILASH PRASAD</t>
  </si>
  <si>
    <t>RUPA</t>
  </si>
  <si>
    <t>HAWALDAR</t>
  </si>
  <si>
    <t>ANJALI</t>
  </si>
  <si>
    <t>CHANDRA PAL</t>
  </si>
  <si>
    <t>RAJAN SINGH</t>
  </si>
  <si>
    <t>BHAYAN SINGH</t>
  </si>
  <si>
    <t>OMVIR SINGH</t>
  </si>
  <si>
    <t>ARUN KUMAR</t>
  </si>
  <si>
    <t>DOULAT RAM</t>
  </si>
  <si>
    <t>0650000101306343</t>
  </si>
  <si>
    <t>MODEL TOWN, DELHI</t>
  </si>
  <si>
    <t>PUNB0065000</t>
  </si>
  <si>
    <t>7053027714</t>
  </si>
  <si>
    <t>ROHINI, DELHI</t>
  </si>
  <si>
    <t>918010068313927</t>
  </si>
  <si>
    <t>GREEN PARK, DELHI</t>
  </si>
  <si>
    <t>UTIB0000015</t>
  </si>
  <si>
    <t>18522191009284</t>
  </si>
  <si>
    <t>POOTH KALAN, DELHI</t>
  </si>
  <si>
    <t>PUNB0185210</t>
  </si>
  <si>
    <t>923010024557387</t>
  </si>
  <si>
    <t>VASANT SQUARE, GROUND FLOOR, NEW DELHI</t>
  </si>
  <si>
    <t>UTIB0003155</t>
  </si>
  <si>
    <t>743110510002211</t>
  </si>
  <si>
    <t>GAUSGANJ</t>
  </si>
  <si>
    <t>BKID0007431</t>
  </si>
  <si>
    <t>IDFC FIRST BANK</t>
  </si>
  <si>
    <t>10090786660</t>
  </si>
  <si>
    <t>IDFB0020148</t>
  </si>
  <si>
    <t>4563000100042654</t>
  </si>
  <si>
    <t>CD-BLOCK, PITAMPURA, DELHI</t>
  </si>
  <si>
    <t>PUNB0456300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</si>
</sst>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51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 quotePrefix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JUN%202023\ATTENDANCE%20JUN%202023\DELHI\546%20CRECER%20HEALTHCARE%20LLP%20ATTENDANCE%20JUN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CL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WO</v>
          </cell>
          <cell r="AB6" t="str">
            <v>P</v>
          </cell>
          <cell r="AC6" t="str">
            <v>WO</v>
          </cell>
          <cell r="AD6" t="str">
            <v>WO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>
            <v>21</v>
          </cell>
          <cell r="AM6">
            <v>4</v>
          </cell>
          <cell r="AN6">
            <v>0</v>
          </cell>
          <cell r="AO6">
            <v>1</v>
          </cell>
          <cell r="AP6">
            <v>24</v>
          </cell>
          <cell r="AQ6">
            <v>26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P</v>
          </cell>
          <cell r="AA8" t="str">
            <v>P</v>
          </cell>
          <cell r="AB8" t="str">
            <v>WO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P</v>
          </cell>
          <cell r="AH8" t="str">
            <v>P</v>
          </cell>
          <cell r="AI8" t="str">
            <v>WO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40</v>
          </cell>
          <cell r="AQ8">
            <v>30</v>
          </cell>
        </row>
        <row r="9">
          <cell r="A9" t="str">
            <v>OT HRS.</v>
          </cell>
          <cell r="B9">
            <v>2</v>
          </cell>
          <cell r="C9">
            <v>6</v>
          </cell>
          <cell r="D9">
            <v>2</v>
          </cell>
          <cell r="E9">
            <v>6</v>
          </cell>
          <cell r="F9">
            <v>6</v>
          </cell>
          <cell r="G9">
            <v>6</v>
          </cell>
          <cell r="H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WO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WO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WO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WO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129</v>
          </cell>
          <cell r="AQ10">
            <v>30</v>
          </cell>
        </row>
        <row r="11">
          <cell r="A11" t="str">
            <v>OT HRS.</v>
          </cell>
          <cell r="B11">
            <v>3</v>
          </cell>
          <cell r="C11">
            <v>3</v>
          </cell>
          <cell r="D11">
            <v>6</v>
          </cell>
          <cell r="E11">
            <v>12</v>
          </cell>
          <cell r="F11">
            <v>6</v>
          </cell>
          <cell r="G11">
            <v>6</v>
          </cell>
          <cell r="H11">
            <v>6</v>
          </cell>
          <cell r="I11">
            <v>6</v>
          </cell>
          <cell r="J11">
            <v>12</v>
          </cell>
          <cell r="K11">
            <v>6</v>
          </cell>
          <cell r="L11">
            <v>6</v>
          </cell>
          <cell r="M11">
            <v>6</v>
          </cell>
          <cell r="N11">
            <v>10</v>
          </cell>
          <cell r="O11">
            <v>4</v>
          </cell>
          <cell r="P11">
            <v>10</v>
          </cell>
          <cell r="Q11">
            <v>6</v>
          </cell>
          <cell r="R11">
            <v>9</v>
          </cell>
          <cell r="S11">
            <v>3</v>
          </cell>
          <cell r="T11">
            <v>7</v>
          </cell>
          <cell r="U11">
            <v>2</v>
          </cell>
        </row>
        <row r="12">
          <cell r="D12">
            <v>2214889151</v>
          </cell>
          <cell r="E12" t="str">
            <v>SOHAN LAL</v>
          </cell>
          <cell r="F12" t="str">
            <v>SATISH CHAND</v>
          </cell>
          <cell r="G12" t="str">
            <v>GDA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WO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WO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>
            <v>23</v>
          </cell>
          <cell r="AJ12">
            <v>4</v>
          </cell>
          <cell r="AK12">
            <v>0</v>
          </cell>
          <cell r="AL12">
            <v>0</v>
          </cell>
          <cell r="AM12">
            <v>0</v>
          </cell>
          <cell r="AN12">
            <v>27</v>
          </cell>
        </row>
        <row r="13">
          <cell r="A13" t="str">
            <v>OT HRS.</v>
          </cell>
        </row>
        <row r="14">
          <cell r="D14">
            <v>2214691119</v>
          </cell>
          <cell r="E14" t="str">
            <v>SARASWATI DEVI</v>
          </cell>
          <cell r="F14" t="str">
            <v>AMAR NATH RAY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OT HRS.</v>
          </cell>
        </row>
        <row r="16">
          <cell r="D16">
            <v>2214658365</v>
          </cell>
          <cell r="E16" t="str">
            <v>PRAKASH</v>
          </cell>
          <cell r="F16" t="str">
            <v>BAUWA JHA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OT HRS.</v>
          </cell>
        </row>
        <row r="18">
          <cell r="D18">
            <v>2214445465</v>
          </cell>
          <cell r="E18" t="str">
            <v>SHUBHAM SHARMA</v>
          </cell>
          <cell r="F18" t="str">
            <v>BUDDHIRAM SHARMA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2214805058</v>
          </cell>
          <cell r="E20" t="str">
            <v>ROSHANTARA</v>
          </cell>
          <cell r="F20" t="str">
            <v>MD YUNUS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OT HRS.</v>
          </cell>
        </row>
        <row r="22">
          <cell r="D22">
            <v>1013940260</v>
          </cell>
          <cell r="E22" t="str">
            <v>DEEPAK</v>
          </cell>
          <cell r="F22" t="str">
            <v>CHHOTE LAL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2214393875</v>
          </cell>
          <cell r="E24" t="str">
            <v>RAM ANCHAL</v>
          </cell>
          <cell r="F24" t="str">
            <v>RATI PAL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2214680814</v>
          </cell>
          <cell r="E26" t="str">
            <v>RAHUL KUMAR</v>
          </cell>
          <cell r="F26" t="str">
            <v>NARESH KUMAR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2213077572</v>
          </cell>
          <cell r="E28" t="str">
            <v>PRAKASH BISHT</v>
          </cell>
          <cell r="F28" t="str">
            <v>ROOP SINGH BISHT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2214716102</v>
          </cell>
          <cell r="E30" t="str">
            <v>RAHUL SAHU</v>
          </cell>
          <cell r="F30" t="str">
            <v>SATVIR</v>
          </cell>
          <cell r="G30" t="str">
            <v>GDA</v>
          </cell>
          <cell r="H30" t="str">
            <v>LEFT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OT HRS.</v>
          </cell>
        </row>
        <row r="32">
          <cell r="D32">
            <v>2214732055</v>
          </cell>
          <cell r="E32" t="str">
            <v>SUMIT KUMAR</v>
          </cell>
          <cell r="F32" t="str">
            <v>MANOJ SAH</v>
          </cell>
          <cell r="G32" t="str">
            <v>GDA</v>
          </cell>
          <cell r="H32" t="str">
            <v>LEFT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OT HRS.</v>
          </cell>
        </row>
        <row r="34">
          <cell r="D34">
            <v>2214923408</v>
          </cell>
          <cell r="E34" t="str">
            <v>BHAWNA SINGH</v>
          </cell>
          <cell r="F34" t="str">
            <v>ROHTAS</v>
          </cell>
          <cell r="G34" t="str">
            <v>ASST.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WO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WO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CL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WO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>
            <v>24</v>
          </cell>
          <cell r="AL34">
            <v>4</v>
          </cell>
          <cell r="AM34">
            <v>0</v>
          </cell>
          <cell r="AN34">
            <v>1</v>
          </cell>
          <cell r="AO34">
            <v>0</v>
          </cell>
          <cell r="AP34">
            <v>29</v>
          </cell>
        </row>
        <row r="35">
          <cell r="A35" t="str">
            <v>OT HRS.</v>
          </cell>
        </row>
        <row r="36">
          <cell r="D36">
            <v>2214510232</v>
          </cell>
          <cell r="E36" t="str">
            <v>PUSHPENDRA KUMAR</v>
          </cell>
          <cell r="F36" t="str">
            <v>RAMVIR SINGH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</v>
          </cell>
        </row>
        <row r="37">
          <cell r="A37" t="str">
            <v>OT HRS.</v>
          </cell>
        </row>
        <row r="38">
          <cell r="D38">
            <v>1013875994</v>
          </cell>
          <cell r="E38" t="str">
            <v>GORELAL SAH</v>
          </cell>
          <cell r="F38" t="str">
            <v>BALESHWAR SAH</v>
          </cell>
          <cell r="G38" t="str">
            <v>GDA</v>
          </cell>
          <cell r="H38" t="str">
            <v>LEFT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OT HRS.</v>
          </cell>
        </row>
        <row r="40">
          <cell r="D40">
            <v>2214925255</v>
          </cell>
          <cell r="E40" t="str">
            <v>SANDHYA</v>
          </cell>
          <cell r="F40" t="str">
            <v>JITENDER KUMAR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OT HRS.</v>
          </cell>
        </row>
        <row r="42">
          <cell r="D42">
            <v>1114626427</v>
          </cell>
          <cell r="E42" t="str">
            <v>PREM WATI</v>
          </cell>
          <cell r="F42" t="str">
            <v>MAHENDER KUMAR</v>
          </cell>
          <cell r="G42" t="str">
            <v>TOILOR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WO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WO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WO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WO</v>
          </cell>
          <cell r="AG42" t="str">
            <v>CL</v>
          </cell>
          <cell r="AH42" t="str">
            <v>A</v>
          </cell>
          <cell r="AI42" t="str">
            <v>A</v>
          </cell>
          <cell r="AJ42" t="str">
            <v>P</v>
          </cell>
          <cell r="AK42" t="str">
            <v>P</v>
          </cell>
          <cell r="AL42">
            <v>23</v>
          </cell>
          <cell r="AM42">
            <v>4</v>
          </cell>
          <cell r="AN42">
            <v>0</v>
          </cell>
          <cell r="AO42">
            <v>1</v>
          </cell>
          <cell r="AP42">
            <v>0</v>
          </cell>
          <cell r="AQ42">
            <v>28</v>
          </cell>
        </row>
        <row r="43">
          <cell r="A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>
            <v>8</v>
          </cell>
          <cell r="R44">
            <v>1</v>
          </cell>
          <cell r="S44">
            <v>0</v>
          </cell>
          <cell r="T44">
            <v>0</v>
          </cell>
          <cell r="U44">
            <v>40</v>
          </cell>
          <cell r="V44">
            <v>9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</row>
        <row r="46">
          <cell r="D46">
            <v>2214928398</v>
          </cell>
          <cell r="E46" t="str">
            <v>MOHD NAUSHAD</v>
          </cell>
          <cell r="F46" t="str">
            <v>MOHD HUSSAIN</v>
          </cell>
          <cell r="G46" t="str">
            <v>GDA</v>
          </cell>
          <cell r="H46" t="str">
            <v>LEFT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OT HRS.</v>
          </cell>
        </row>
        <row r="48">
          <cell r="D48">
            <v>2214934239</v>
          </cell>
          <cell r="E48" t="str">
            <v>DHEERAJ KUMAR</v>
          </cell>
          <cell r="F48" t="str">
            <v>CHARAN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2214733455</v>
          </cell>
          <cell r="E50" t="str">
            <v>SHIV PRAKASH PAL</v>
          </cell>
          <cell r="F50" t="str">
            <v>GAYA RAM PAL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1013752164</v>
          </cell>
          <cell r="E52" t="str">
            <v>RAJ BAHADUR</v>
          </cell>
          <cell r="F52" t="str">
            <v>HOSHIYAR SINGH</v>
          </cell>
          <cell r="G52" t="str">
            <v>GDA</v>
          </cell>
          <cell r="H52" t="str">
            <v>LEFT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 HRS.</v>
          </cell>
        </row>
        <row r="54">
          <cell r="D54">
            <v>2214934247</v>
          </cell>
          <cell r="E54" t="str">
            <v>AKHILESH</v>
          </cell>
          <cell r="F54" t="str">
            <v>RAM HARSH</v>
          </cell>
          <cell r="G54" t="str">
            <v>GDA</v>
          </cell>
          <cell r="H54" t="str">
            <v>CL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WO</v>
          </cell>
          <cell r="Q54" t="str">
            <v>WO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18</v>
          </cell>
          <cell r="AM54">
            <v>2</v>
          </cell>
          <cell r="AN54">
            <v>0</v>
          </cell>
          <cell r="AO54">
            <v>1</v>
          </cell>
          <cell r="AP54">
            <v>26</v>
          </cell>
          <cell r="AQ54">
            <v>21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2</v>
          </cell>
        </row>
        <row r="56">
          <cell r="D56">
            <v>2214934251</v>
          </cell>
          <cell r="E56" t="str">
            <v>YASH PAL</v>
          </cell>
          <cell r="F56" t="str">
            <v>RAKESH PAL</v>
          </cell>
          <cell r="G56" t="str">
            <v>GDA</v>
          </cell>
          <cell r="H56" t="str">
            <v>LEFT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OT HRS.</v>
          </cell>
        </row>
        <row r="58">
          <cell r="D58">
            <v>2214805050</v>
          </cell>
          <cell r="E58" t="str">
            <v>BHIM</v>
          </cell>
          <cell r="F58" t="str">
            <v>VEER 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CL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WO</v>
          </cell>
          <cell r="AG58" t="str">
            <v>P</v>
          </cell>
          <cell r="AH58" t="str">
            <v>P</v>
          </cell>
          <cell r="AI58" t="str">
            <v>P</v>
          </cell>
          <cell r="AJ58" t="str">
            <v>P</v>
          </cell>
          <cell r="AK58">
            <v>24</v>
          </cell>
          <cell r="AL58">
            <v>4</v>
          </cell>
          <cell r="AM58">
            <v>0</v>
          </cell>
          <cell r="AN58">
            <v>1</v>
          </cell>
          <cell r="AO58">
            <v>0</v>
          </cell>
          <cell r="AP58">
            <v>29</v>
          </cell>
        </row>
        <row r="59">
          <cell r="A59" t="str">
            <v>OT HRS.</v>
          </cell>
        </row>
        <row r="60">
          <cell r="D60">
            <v>2214805054</v>
          </cell>
          <cell r="E60" t="str">
            <v>JITENDER</v>
          </cell>
          <cell r="F60" t="str">
            <v>BHAGWAN DASS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CL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WO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WO</v>
          </cell>
          <cell r="X60" t="str">
            <v>WO</v>
          </cell>
          <cell r="Y60" t="str">
            <v>WO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>
            <v>25</v>
          </cell>
          <cell r="AM60">
            <v>4</v>
          </cell>
          <cell r="AN60">
            <v>0</v>
          </cell>
          <cell r="AO60">
            <v>1</v>
          </cell>
          <cell r="AP60">
            <v>11</v>
          </cell>
          <cell r="AQ60">
            <v>30</v>
          </cell>
        </row>
        <row r="61">
          <cell r="A61" t="str">
            <v>OT HRS.</v>
          </cell>
          <cell r="B61">
            <v>8</v>
          </cell>
          <cell r="C61">
            <v>3</v>
          </cell>
        </row>
        <row r="62">
          <cell r="D62">
            <v>2214943075</v>
          </cell>
          <cell r="E62" t="str">
            <v>LALIT KUMAR</v>
          </cell>
          <cell r="F62" t="str">
            <v>MOHAN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WO</v>
          </cell>
          <cell r="R62" t="str">
            <v>P</v>
          </cell>
          <cell r="S62" t="str">
            <v>P</v>
          </cell>
          <cell r="T62">
            <v>11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12</v>
          </cell>
        </row>
        <row r="63">
          <cell r="A63" t="str">
            <v>OT HRS.</v>
          </cell>
        </row>
        <row r="64">
          <cell r="D64">
            <v>2214732052</v>
          </cell>
          <cell r="E64" t="str">
            <v>AMAN SONI</v>
          </cell>
          <cell r="F64" t="str">
            <v>HARI SHANKER SONI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WO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CL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WO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60</v>
          </cell>
          <cell r="AQ64">
            <v>30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4</v>
          </cell>
        </row>
        <row r="66">
          <cell r="D66">
            <v>2214943286</v>
          </cell>
          <cell r="E66" t="str">
            <v>LAXMI</v>
          </cell>
          <cell r="F66" t="str">
            <v>LOKESH KUMAR</v>
          </cell>
          <cell r="G66" t="str">
            <v>GDA</v>
          </cell>
          <cell r="H66" t="str">
            <v>WO</v>
          </cell>
          <cell r="I66" t="str">
            <v>WO</v>
          </cell>
          <cell r="J66" t="str">
            <v>WO</v>
          </cell>
          <cell r="K66" t="str">
            <v>WO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CL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>
            <v>24</v>
          </cell>
          <cell r="AL66">
            <v>4</v>
          </cell>
          <cell r="AM66">
            <v>0</v>
          </cell>
          <cell r="AN66">
            <v>1</v>
          </cell>
          <cell r="AO66">
            <v>30</v>
          </cell>
          <cell r="AP66">
            <v>29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6</v>
          </cell>
        </row>
        <row r="68">
          <cell r="D68">
            <v>2214949715</v>
          </cell>
          <cell r="E68" t="str">
            <v>MUNISH</v>
          </cell>
          <cell r="F68" t="str">
            <v>SHYAM KUMAR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WO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WO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CL</v>
          </cell>
          <cell r="Y68" t="str">
            <v>WO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>
            <v>25</v>
          </cell>
          <cell r="AM68">
            <v>4</v>
          </cell>
          <cell r="AN68">
            <v>0</v>
          </cell>
          <cell r="AO68">
            <v>1</v>
          </cell>
          <cell r="AP68">
            <v>16</v>
          </cell>
          <cell r="AQ68">
            <v>30</v>
          </cell>
        </row>
        <row r="69">
          <cell r="A69" t="str">
            <v>OT HRS.</v>
          </cell>
          <cell r="B69">
            <v>8</v>
          </cell>
          <cell r="C69">
            <v>8</v>
          </cell>
        </row>
        <row r="70">
          <cell r="D70">
            <v>2214432077</v>
          </cell>
          <cell r="E70" t="str">
            <v>TEJ PRAKASH</v>
          </cell>
          <cell r="F70" t="str">
            <v>RAM AVATAR</v>
          </cell>
          <cell r="G70" t="str">
            <v>AC TECHNICIAN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P</v>
          </cell>
          <cell r="P70" t="str">
            <v>CL</v>
          </cell>
          <cell r="Q70">
            <v>7</v>
          </cell>
          <cell r="R70">
            <v>1</v>
          </cell>
          <cell r="S70">
            <v>0</v>
          </cell>
          <cell r="T70">
            <v>1</v>
          </cell>
          <cell r="U70">
            <v>40</v>
          </cell>
          <cell r="V70">
            <v>9</v>
          </cell>
        </row>
        <row r="71">
          <cell r="A71" t="str">
            <v>OT HRS.</v>
          </cell>
          <cell r="B71">
            <v>5</v>
          </cell>
          <cell r="C71">
            <v>6</v>
          </cell>
          <cell r="D71">
            <v>5</v>
          </cell>
          <cell r="E71">
            <v>6</v>
          </cell>
          <cell r="F71">
            <v>5</v>
          </cell>
          <cell r="G71">
            <v>5</v>
          </cell>
          <cell r="H71">
            <v>8</v>
          </cell>
        </row>
        <row r="72">
          <cell r="D72">
            <v>2017149123</v>
          </cell>
          <cell r="E72" t="str">
            <v>JITENDER KUMAR VERMA</v>
          </cell>
          <cell r="F72" t="str">
            <v>RAM SAJ</v>
          </cell>
          <cell r="G72" t="str">
            <v>GDA</v>
          </cell>
          <cell r="H72" t="str">
            <v>LEFT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OT HRS.</v>
          </cell>
        </row>
        <row r="74">
          <cell r="D74">
            <v>2214273439</v>
          </cell>
          <cell r="E74" t="str">
            <v>GARIBA</v>
          </cell>
          <cell r="F74" t="str">
            <v>GURU</v>
          </cell>
          <cell r="G74" t="str">
            <v>MASON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WO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26</v>
          </cell>
          <cell r="AM74">
            <v>4</v>
          </cell>
          <cell r="AN74">
            <v>0</v>
          </cell>
          <cell r="AO74">
            <v>0</v>
          </cell>
          <cell r="AP74">
            <v>32</v>
          </cell>
          <cell r="AQ74">
            <v>30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</row>
        <row r="76">
          <cell r="D76">
            <v>2214385825</v>
          </cell>
          <cell r="E76" t="str">
            <v>SAURABH MISHRA</v>
          </cell>
          <cell r="F76" t="str">
            <v>RAMAVTAR MISHRA</v>
          </cell>
          <cell r="G76" t="str">
            <v>GAS MANIFOLD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WO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CL</v>
          </cell>
          <cell r="AB76" t="str">
            <v>CL</v>
          </cell>
          <cell r="AC76" t="str">
            <v>CL</v>
          </cell>
          <cell r="AD76" t="str">
            <v>CL</v>
          </cell>
          <cell r="AE76" t="str">
            <v>CL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>
            <v>22</v>
          </cell>
          <cell r="AM76">
            <v>3</v>
          </cell>
          <cell r="AN76">
            <v>0</v>
          </cell>
          <cell r="AO76">
            <v>5</v>
          </cell>
          <cell r="AP76">
            <v>87</v>
          </cell>
          <cell r="AQ76">
            <v>30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6</v>
          </cell>
          <cell r="E77">
            <v>12</v>
          </cell>
          <cell r="F77">
            <v>6</v>
          </cell>
          <cell r="G77">
            <v>6</v>
          </cell>
          <cell r="H77">
            <v>6</v>
          </cell>
          <cell r="I77">
            <v>12</v>
          </cell>
          <cell r="J77">
            <v>6</v>
          </cell>
          <cell r="K77">
            <v>6</v>
          </cell>
          <cell r="L77">
            <v>6</v>
          </cell>
          <cell r="M77">
            <v>6</v>
          </cell>
          <cell r="N77">
            <v>3</v>
          </cell>
        </row>
        <row r="78">
          <cell r="D78">
            <v>2214273436</v>
          </cell>
          <cell r="E78" t="str">
            <v>VIKASH</v>
          </cell>
          <cell r="F78" t="str">
            <v>VED SINGH</v>
          </cell>
          <cell r="G78" t="str">
            <v>AC TECHNICIAN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WO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CL</v>
          </cell>
          <cell r="AE78" t="str">
            <v>P</v>
          </cell>
          <cell r="AF78" t="str">
            <v>WO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  <cell r="AP78">
            <v>40</v>
          </cell>
          <cell r="AQ78">
            <v>30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  <cell r="E79">
            <v>4</v>
          </cell>
          <cell r="F79">
            <v>8</v>
          </cell>
          <cell r="G79">
            <v>3</v>
          </cell>
          <cell r="H79">
            <v>5</v>
          </cell>
        </row>
        <row r="80">
          <cell r="D80">
            <v>2214571235</v>
          </cell>
          <cell r="E80" t="str">
            <v>KRISHAN KUMAR</v>
          </cell>
          <cell r="F80" t="str">
            <v>MAHESH</v>
          </cell>
          <cell r="G80" t="str">
            <v>AC TECHNICIAN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WO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WO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CL</v>
          </cell>
          <cell r="AE80" t="str">
            <v>CL</v>
          </cell>
          <cell r="AF80" t="str">
            <v>CL</v>
          </cell>
          <cell r="AG80" t="str">
            <v>A</v>
          </cell>
          <cell r="AH80" t="str">
            <v>WO</v>
          </cell>
          <cell r="AI80" t="str">
            <v>P</v>
          </cell>
          <cell r="AJ80" t="str">
            <v>P</v>
          </cell>
          <cell r="AK80" t="str">
            <v>P</v>
          </cell>
          <cell r="AL80">
            <v>21</v>
          </cell>
          <cell r="AM80">
            <v>4</v>
          </cell>
          <cell r="AN80">
            <v>0</v>
          </cell>
          <cell r="AO80">
            <v>4</v>
          </cell>
          <cell r="AP80">
            <v>104</v>
          </cell>
          <cell r="AQ80">
            <v>29</v>
          </cell>
        </row>
        <row r="81">
          <cell r="A81" t="str">
            <v>OT HRS.</v>
          </cell>
          <cell r="B81">
            <v>3</v>
          </cell>
          <cell r="C81">
            <v>3</v>
          </cell>
          <cell r="D81">
            <v>4</v>
          </cell>
          <cell r="E81">
            <v>10</v>
          </cell>
          <cell r="F81">
            <v>4</v>
          </cell>
          <cell r="G81">
            <v>2</v>
          </cell>
          <cell r="H81">
            <v>4</v>
          </cell>
          <cell r="I81">
            <v>6</v>
          </cell>
          <cell r="J81">
            <v>4</v>
          </cell>
          <cell r="K81">
            <v>3</v>
          </cell>
          <cell r="L81">
            <v>3</v>
          </cell>
          <cell r="M81">
            <v>12</v>
          </cell>
          <cell r="N81">
            <v>3</v>
          </cell>
          <cell r="O81">
            <v>24</v>
          </cell>
          <cell r="P81">
            <v>4</v>
          </cell>
          <cell r="Q81">
            <v>12</v>
          </cell>
          <cell r="R81">
            <v>3</v>
          </cell>
        </row>
        <row r="82">
          <cell r="D82">
            <v>1112856934</v>
          </cell>
          <cell r="E82" t="str">
            <v>PANKAJ SINGH</v>
          </cell>
          <cell r="F82" t="str">
            <v>RAJENDRA SINGH</v>
          </cell>
          <cell r="G82" t="str">
            <v>PLUMBER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CL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31</v>
          </cell>
          <cell r="AQ82">
            <v>30</v>
          </cell>
        </row>
        <row r="83">
          <cell r="A83" t="str">
            <v>OT HRS.</v>
          </cell>
          <cell r="B83">
            <v>2</v>
          </cell>
          <cell r="C83">
            <v>6</v>
          </cell>
          <cell r="D83">
            <v>6</v>
          </cell>
          <cell r="E83">
            <v>8</v>
          </cell>
          <cell r="F83">
            <v>3</v>
          </cell>
          <cell r="G83">
            <v>6</v>
          </cell>
        </row>
        <row r="84">
          <cell r="D84">
            <v>6914384242</v>
          </cell>
          <cell r="E84" t="str">
            <v>PREM PAL SINGH</v>
          </cell>
          <cell r="F84" t="str">
            <v>RAM PRASAD SINGH</v>
          </cell>
          <cell r="G84" t="str">
            <v>ELECTRICIAN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P</v>
          </cell>
          <cell r="AH84" t="str">
            <v>P</v>
          </cell>
          <cell r="AI84" t="str">
            <v>CL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  <cell r="AP84">
            <v>74</v>
          </cell>
          <cell r="AQ84">
            <v>30</v>
          </cell>
        </row>
        <row r="85">
          <cell r="A85" t="str">
            <v>OT HRS.</v>
          </cell>
          <cell r="B85">
            <v>13</v>
          </cell>
          <cell r="C85">
            <v>11</v>
          </cell>
          <cell r="D85">
            <v>18</v>
          </cell>
          <cell r="E85">
            <v>11</v>
          </cell>
          <cell r="F85">
            <v>6</v>
          </cell>
          <cell r="G85">
            <v>6</v>
          </cell>
          <cell r="H85">
            <v>3</v>
          </cell>
          <cell r="I85">
            <v>6</v>
          </cell>
        </row>
        <row r="86">
          <cell r="D86">
            <v>2214686739</v>
          </cell>
          <cell r="E86" t="str">
            <v>SHYAM LAL MAURYA</v>
          </cell>
          <cell r="F86" t="str">
            <v>SUKH RAM</v>
          </cell>
          <cell r="G86" t="str">
            <v>GAS MANIFOLD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>
            <v>13</v>
          </cell>
          <cell r="X86">
            <v>2</v>
          </cell>
          <cell r="Y86">
            <v>0</v>
          </cell>
          <cell r="Z86">
            <v>0</v>
          </cell>
          <cell r="AA86">
            <v>58</v>
          </cell>
          <cell r="AB86">
            <v>15</v>
          </cell>
        </row>
        <row r="87">
          <cell r="A87" t="str">
            <v>OT HRS.</v>
          </cell>
          <cell r="B87">
            <v>4</v>
          </cell>
          <cell r="C87">
            <v>6</v>
          </cell>
          <cell r="D87">
            <v>6</v>
          </cell>
          <cell r="E87">
            <v>12</v>
          </cell>
          <cell r="F87">
            <v>6</v>
          </cell>
          <cell r="G87">
            <v>6</v>
          </cell>
          <cell r="H87">
            <v>6</v>
          </cell>
          <cell r="I87">
            <v>6</v>
          </cell>
          <cell r="J87">
            <v>6</v>
          </cell>
        </row>
        <row r="88">
          <cell r="D88">
            <v>2214655859</v>
          </cell>
          <cell r="E88" t="str">
            <v>RITU</v>
          </cell>
          <cell r="F88" t="str">
            <v>PYARE LAL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WO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WO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CL</v>
          </cell>
          <cell r="Z88" t="str">
            <v>WO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  <cell r="AP88">
            <v>22</v>
          </cell>
          <cell r="AQ88">
            <v>30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6</v>
          </cell>
        </row>
        <row r="90">
          <cell r="D90">
            <v>2214953055</v>
          </cell>
          <cell r="E90" t="str">
            <v>AMAN SINGH</v>
          </cell>
          <cell r="F90" t="str">
            <v>ANURAG SINGH</v>
          </cell>
          <cell r="G90" t="str">
            <v>FIRE MAN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WO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CL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25</v>
          </cell>
          <cell r="AM90">
            <v>4</v>
          </cell>
          <cell r="AN90">
            <v>0</v>
          </cell>
          <cell r="AO90">
            <v>1</v>
          </cell>
          <cell r="AP90">
            <v>130</v>
          </cell>
          <cell r="AQ90">
            <v>30</v>
          </cell>
        </row>
        <row r="91">
          <cell r="A91" t="str">
            <v>OT HRS.</v>
          </cell>
          <cell r="B91">
            <v>10</v>
          </cell>
          <cell r="C91">
            <v>4</v>
          </cell>
          <cell r="D91">
            <v>4</v>
          </cell>
          <cell r="E91">
            <v>12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4</v>
          </cell>
          <cell r="L91">
            <v>12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10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10</v>
          </cell>
        </row>
        <row r="92">
          <cell r="D92">
            <v>2214953060</v>
          </cell>
          <cell r="E92" t="str">
            <v>ARJUN</v>
          </cell>
          <cell r="F92" t="str">
            <v>JANAK SINGH</v>
          </cell>
          <cell r="G92" t="str">
            <v>FIRE MAN</v>
          </cell>
          <cell r="H92" t="str">
            <v>P</v>
          </cell>
          <cell r="I92" t="str">
            <v>WO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WO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WO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26</v>
          </cell>
          <cell r="AM92">
            <v>4</v>
          </cell>
          <cell r="AN92">
            <v>0</v>
          </cell>
          <cell r="AO92">
            <v>0</v>
          </cell>
          <cell r="AP92">
            <v>124</v>
          </cell>
          <cell r="AQ92">
            <v>30</v>
          </cell>
        </row>
        <row r="93">
          <cell r="A93" t="str">
            <v>OT HRS.</v>
          </cell>
          <cell r="B93">
            <v>2</v>
          </cell>
          <cell r="C93">
            <v>12</v>
          </cell>
          <cell r="D93">
            <v>4</v>
          </cell>
          <cell r="E93">
            <v>4</v>
          </cell>
          <cell r="F93">
            <v>4</v>
          </cell>
          <cell r="G93">
            <v>4</v>
          </cell>
          <cell r="H93">
            <v>4</v>
          </cell>
          <cell r="I93">
            <v>12</v>
          </cell>
          <cell r="J93">
            <v>4</v>
          </cell>
          <cell r="K93">
            <v>4</v>
          </cell>
          <cell r="L93">
            <v>4</v>
          </cell>
          <cell r="M93">
            <v>4</v>
          </cell>
          <cell r="N93">
            <v>4</v>
          </cell>
          <cell r="O93">
            <v>4</v>
          </cell>
          <cell r="P93">
            <v>4</v>
          </cell>
          <cell r="Q93">
            <v>12</v>
          </cell>
          <cell r="R93">
            <v>4</v>
          </cell>
          <cell r="S93">
            <v>4</v>
          </cell>
          <cell r="T93">
            <v>2</v>
          </cell>
          <cell r="U93">
            <v>2</v>
          </cell>
          <cell r="V93">
            <v>2</v>
          </cell>
          <cell r="W93">
            <v>4</v>
          </cell>
          <cell r="X93">
            <v>4</v>
          </cell>
          <cell r="Y93">
            <v>8</v>
          </cell>
          <cell r="Z93">
            <v>8</v>
          </cell>
        </row>
        <row r="94">
          <cell r="D94">
            <v>2214956500</v>
          </cell>
          <cell r="E94" t="str">
            <v>ABHISHEK</v>
          </cell>
          <cell r="F94" t="str">
            <v>SANTOSH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15</v>
          </cell>
          <cell r="AQ94">
            <v>30</v>
          </cell>
        </row>
        <row r="95">
          <cell r="A95" t="str">
            <v>OT HRS.</v>
          </cell>
          <cell r="B95">
            <v>7</v>
          </cell>
          <cell r="C95">
            <v>8</v>
          </cell>
        </row>
        <row r="96">
          <cell r="D96">
            <v>2214956501</v>
          </cell>
          <cell r="E96" t="str">
            <v>AJIT KUMAR</v>
          </cell>
          <cell r="F96" t="str">
            <v>UMESH PANDIT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CL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32</v>
          </cell>
          <cell r="AQ96">
            <v>30</v>
          </cell>
          <cell r="AR96">
            <v>500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8</v>
          </cell>
        </row>
        <row r="98">
          <cell r="D98">
            <v>2214868726</v>
          </cell>
          <cell r="E98" t="str">
            <v>GAUTAM</v>
          </cell>
          <cell r="F98" t="str">
            <v>LAXMAN SHASTRI</v>
          </cell>
          <cell r="G98" t="str">
            <v>GDA</v>
          </cell>
          <cell r="H98" t="str">
            <v>LEFT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OT HRS.</v>
          </cell>
        </row>
        <row r="100">
          <cell r="D100">
            <v>2214966600</v>
          </cell>
          <cell r="E100" t="str">
            <v>ANIL KUMAR SAH</v>
          </cell>
          <cell r="F100" t="str">
            <v>SURESH SAH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129</v>
          </cell>
          <cell r="AQ100">
            <v>30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Q101">
            <v>8</v>
          </cell>
          <cell r="R101">
            <v>1</v>
          </cell>
        </row>
        <row r="102">
          <cell r="D102">
            <v>2214966602</v>
          </cell>
          <cell r="E102" t="str">
            <v>KUMKUM KUMARI</v>
          </cell>
          <cell r="F102" t="str">
            <v>RAM NIWAS</v>
          </cell>
          <cell r="G102" t="str">
            <v>GDA</v>
          </cell>
          <cell r="H102" t="str">
            <v>P</v>
          </cell>
          <cell r="I102" t="str">
            <v>WO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WO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WO</v>
          </cell>
          <cell r="X102" t="str">
            <v>WO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CL</v>
          </cell>
          <cell r="AJ102" t="str">
            <v>P</v>
          </cell>
          <cell r="AK102" t="str">
            <v>P</v>
          </cell>
          <cell r="AL102">
            <v>25</v>
          </cell>
          <cell r="AM102">
            <v>4</v>
          </cell>
          <cell r="AN102">
            <v>0</v>
          </cell>
          <cell r="AO102">
            <v>1</v>
          </cell>
          <cell r="AP102">
            <v>28</v>
          </cell>
          <cell r="AQ102">
            <v>30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4</v>
          </cell>
        </row>
        <row r="104">
          <cell r="D104">
            <v>2214432043</v>
          </cell>
          <cell r="E104" t="str">
            <v>PANKAJ KUMAR SINGH</v>
          </cell>
          <cell r="F104" t="str">
            <v>ASHOK KUMAR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WO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WO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CL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48</v>
          </cell>
          <cell r="AQ104">
            <v>30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</row>
        <row r="106">
          <cell r="D106">
            <v>2214599340</v>
          </cell>
          <cell r="E106" t="str">
            <v>BITTOO KUMAR</v>
          </cell>
          <cell r="F106" t="str">
            <v>PARMOD KUMAR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WO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P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CL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25</v>
          </cell>
          <cell r="AM106">
            <v>4</v>
          </cell>
          <cell r="AN106">
            <v>0</v>
          </cell>
          <cell r="AO106">
            <v>1</v>
          </cell>
          <cell r="AP106">
            <v>128</v>
          </cell>
          <cell r="AQ106">
            <v>30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8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O107">
            <v>8</v>
          </cell>
          <cell r="P107">
            <v>8</v>
          </cell>
          <cell r="Q107">
            <v>8</v>
          </cell>
        </row>
        <row r="108">
          <cell r="D108">
            <v>2214861662</v>
          </cell>
          <cell r="E108" t="str">
            <v>MAMTA</v>
          </cell>
          <cell r="F108" t="str">
            <v>RATAN DEEP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WO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WO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CL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WO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>
            <v>24</v>
          </cell>
          <cell r="AL108">
            <v>4</v>
          </cell>
          <cell r="AM108">
            <v>0</v>
          </cell>
          <cell r="AN108">
            <v>1</v>
          </cell>
          <cell r="AO108">
            <v>43</v>
          </cell>
          <cell r="AP108">
            <v>29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3</v>
          </cell>
        </row>
        <row r="110">
          <cell r="D110">
            <v>2214847717</v>
          </cell>
          <cell r="E110" t="str">
            <v>JATIN GAUTAM</v>
          </cell>
          <cell r="F110" t="str">
            <v>MAHENDER KUMAR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WO</v>
          </cell>
          <cell r="L110" t="str">
            <v>WO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WO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CL</v>
          </cell>
          <cell r="AG110" t="str">
            <v>A</v>
          </cell>
          <cell r="AH110" t="str">
            <v>A</v>
          </cell>
          <cell r="AI110" t="str">
            <v>A</v>
          </cell>
          <cell r="AJ110" t="str">
            <v>P</v>
          </cell>
          <cell r="AK110" t="str">
            <v>P</v>
          </cell>
          <cell r="AL110">
            <v>22</v>
          </cell>
          <cell r="AM110">
            <v>4</v>
          </cell>
          <cell r="AN110">
            <v>0</v>
          </cell>
          <cell r="AO110">
            <v>1</v>
          </cell>
          <cell r="AP110">
            <v>0</v>
          </cell>
          <cell r="AQ110">
            <v>27</v>
          </cell>
        </row>
        <row r="111">
          <cell r="A111" t="str">
            <v>OT HRS.</v>
          </cell>
        </row>
        <row r="112">
          <cell r="D112">
            <v>2214966608</v>
          </cell>
          <cell r="E112" t="str">
            <v>GAURAV KUMAR</v>
          </cell>
          <cell r="F112" t="str">
            <v>MAHENDRA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WO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WO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WO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25</v>
          </cell>
          <cell r="AM112">
            <v>4</v>
          </cell>
          <cell r="AN112">
            <v>0</v>
          </cell>
          <cell r="AO112">
            <v>1</v>
          </cell>
          <cell r="AP112">
            <v>16</v>
          </cell>
          <cell r="AQ112">
            <v>30</v>
          </cell>
        </row>
        <row r="113">
          <cell r="A113" t="str">
            <v>OT HRS.</v>
          </cell>
          <cell r="B113">
            <v>8</v>
          </cell>
          <cell r="C113">
            <v>8</v>
          </cell>
        </row>
        <row r="114">
          <cell r="D114">
            <v>2214966613</v>
          </cell>
          <cell r="E114" t="str">
            <v>SUDHIR KUMAR SINGH</v>
          </cell>
          <cell r="F114" t="str">
            <v>TAPESWAR NATH SINGH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WO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CL</v>
          </cell>
          <cell r="U114" t="str">
            <v>WO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WO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0</v>
          </cell>
          <cell r="AO114">
            <v>1</v>
          </cell>
          <cell r="AP114">
            <v>42</v>
          </cell>
          <cell r="AQ114">
            <v>30</v>
          </cell>
        </row>
        <row r="115">
          <cell r="A115" t="str">
            <v>OT HRS.</v>
          </cell>
          <cell r="B115">
            <v>8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2</v>
          </cell>
        </row>
        <row r="116">
          <cell r="D116">
            <v>2214968786</v>
          </cell>
          <cell r="E116" t="str">
            <v>MD ZIKRUL</v>
          </cell>
          <cell r="F116" t="str">
            <v>MD JAMALUDDIN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P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P</v>
          </cell>
          <cell r="AD116" t="str">
            <v>CL</v>
          </cell>
          <cell r="AE116" t="str">
            <v>WO</v>
          </cell>
          <cell r="AF116" t="str">
            <v>WO</v>
          </cell>
          <cell r="AG116" t="str">
            <v>WO</v>
          </cell>
          <cell r="AH116">
            <v>22</v>
          </cell>
          <cell r="AI116">
            <v>3</v>
          </cell>
          <cell r="AJ116">
            <v>0</v>
          </cell>
          <cell r="AK116">
            <v>1</v>
          </cell>
          <cell r="AL116">
            <v>55</v>
          </cell>
          <cell r="AM116">
            <v>26</v>
          </cell>
        </row>
        <row r="117">
          <cell r="A117" t="str">
            <v>OT HRS.</v>
          </cell>
          <cell r="B117">
            <v>8</v>
          </cell>
          <cell r="C117">
            <v>8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  <cell r="H117">
            <v>7</v>
          </cell>
        </row>
        <row r="118">
          <cell r="D118">
            <v>2214868722</v>
          </cell>
          <cell r="E118" t="str">
            <v>SUDHAKAR</v>
          </cell>
          <cell r="F118" t="str">
            <v>DANGAL</v>
          </cell>
          <cell r="G118" t="str">
            <v>GDA</v>
          </cell>
          <cell r="H118" t="str">
            <v>LEFT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OT HRS.</v>
          </cell>
        </row>
        <row r="120">
          <cell r="D120">
            <v>2214975350</v>
          </cell>
          <cell r="E120" t="str">
            <v>DINESH KUMAR YADAV</v>
          </cell>
          <cell r="F120" t="str">
            <v>CHANDER BHAN</v>
          </cell>
          <cell r="G120" t="str">
            <v>SUPERVISOR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CL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  <cell r="AP120">
            <v>32</v>
          </cell>
          <cell r="AQ120">
            <v>30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</row>
        <row r="122">
          <cell r="D122">
            <v>2214778364</v>
          </cell>
          <cell r="E122" t="str">
            <v>YOGESH KUMAR</v>
          </cell>
          <cell r="F122" t="str">
            <v>RAJ KUMAR SINGH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WO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CL</v>
          </cell>
          <cell r="S122" t="str">
            <v>WO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WO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  <cell r="AP122">
            <v>82</v>
          </cell>
          <cell r="AQ122">
            <v>30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2</v>
          </cell>
        </row>
        <row r="124">
          <cell r="D124">
            <v>2214466419</v>
          </cell>
          <cell r="E124" t="str">
            <v>MUKESH KUMAR</v>
          </cell>
          <cell r="F124" t="str">
            <v>JAGANNATH PRASAD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WO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WO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CL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  <cell r="AP124">
            <v>107</v>
          </cell>
          <cell r="AQ124">
            <v>30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3</v>
          </cell>
        </row>
        <row r="126">
          <cell r="D126">
            <v>2214979896</v>
          </cell>
          <cell r="E126" t="str">
            <v>SANGEETA</v>
          </cell>
          <cell r="F126" t="str">
            <v>BIRBAL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WO</v>
          </cell>
          <cell r="P126" t="str">
            <v>WO</v>
          </cell>
          <cell r="Q126" t="str">
            <v>WO</v>
          </cell>
          <cell r="R126" t="str">
            <v>A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CL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24</v>
          </cell>
          <cell r="AM126">
            <v>4</v>
          </cell>
          <cell r="AN126">
            <v>0</v>
          </cell>
          <cell r="AO126">
            <v>1</v>
          </cell>
          <cell r="AP126">
            <v>31</v>
          </cell>
          <cell r="AQ126">
            <v>29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7</v>
          </cell>
        </row>
        <row r="128">
          <cell r="D128">
            <v>2214980835</v>
          </cell>
          <cell r="E128" t="str">
            <v>VICKY KUMAR</v>
          </cell>
          <cell r="F128" t="str">
            <v>NAND KISHORE THAKUR</v>
          </cell>
          <cell r="G128" t="str">
            <v>GDA</v>
          </cell>
          <cell r="H128" t="str">
            <v>WO</v>
          </cell>
          <cell r="I128" t="str">
            <v>WO</v>
          </cell>
          <cell r="J128" t="str">
            <v>WO</v>
          </cell>
          <cell r="K128" t="str">
            <v>WO</v>
          </cell>
          <cell r="L128" t="str">
            <v>CL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>
            <v>25</v>
          </cell>
          <cell r="AM128">
            <v>4</v>
          </cell>
          <cell r="AN128">
            <v>0</v>
          </cell>
          <cell r="AO128">
            <v>1</v>
          </cell>
          <cell r="AP128">
            <v>11</v>
          </cell>
          <cell r="AQ128">
            <v>30</v>
          </cell>
        </row>
        <row r="129">
          <cell r="A129" t="str">
            <v>OT HRS.</v>
          </cell>
          <cell r="B129">
            <v>6</v>
          </cell>
          <cell r="C129">
            <v>5</v>
          </cell>
        </row>
        <row r="130">
          <cell r="D130">
            <v>2214980837</v>
          </cell>
          <cell r="E130" t="str">
            <v>SADHANA DEVI</v>
          </cell>
          <cell r="F130" t="str">
            <v>VIRENDER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CL</v>
          </cell>
          <cell r="X130" t="str">
            <v>WO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WO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1</v>
          </cell>
          <cell r="AP130">
            <v>51</v>
          </cell>
          <cell r="AQ130">
            <v>30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3</v>
          </cell>
        </row>
        <row r="132">
          <cell r="D132">
            <v>2214868723</v>
          </cell>
          <cell r="E132" t="str">
            <v>ROHIT KUMAR</v>
          </cell>
          <cell r="F132" t="str">
            <v>RAM KISHAN</v>
          </cell>
          <cell r="G132" t="str">
            <v>GDA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WO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WO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CL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WO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>
            <v>25</v>
          </cell>
          <cell r="AM132">
            <v>4</v>
          </cell>
          <cell r="AN132">
            <v>0</v>
          </cell>
          <cell r="AO132">
            <v>1</v>
          </cell>
          <cell r="AP132">
            <v>38</v>
          </cell>
          <cell r="AQ132">
            <v>30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  <cell r="E133">
            <v>8</v>
          </cell>
          <cell r="F133">
            <v>6</v>
          </cell>
        </row>
        <row r="134">
          <cell r="D134">
            <v>2214476132</v>
          </cell>
          <cell r="E134" t="str">
            <v>RAJABABU</v>
          </cell>
          <cell r="F134" t="str">
            <v>AMAR NATH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WO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WO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CL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WO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  <cell r="AP134">
            <v>124</v>
          </cell>
          <cell r="AQ134">
            <v>30</v>
          </cell>
        </row>
        <row r="135">
          <cell r="A135" t="str">
            <v>OT HRS.</v>
          </cell>
          <cell r="B135">
            <v>8</v>
          </cell>
          <cell r="C135">
            <v>8</v>
          </cell>
          <cell r="D135">
            <v>8</v>
          </cell>
          <cell r="E135">
            <v>8</v>
          </cell>
          <cell r="F135">
            <v>8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O135">
            <v>8</v>
          </cell>
          <cell r="P135">
            <v>8</v>
          </cell>
          <cell r="Q135">
            <v>4</v>
          </cell>
        </row>
        <row r="136">
          <cell r="D136">
            <v>1013998238</v>
          </cell>
          <cell r="E136" t="str">
            <v>SUNIL</v>
          </cell>
          <cell r="F136" t="str">
            <v>VEDPAL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CL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WO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WO</v>
          </cell>
          <cell r="AF136" t="str">
            <v>A</v>
          </cell>
          <cell r="AG136" t="str">
            <v>A</v>
          </cell>
          <cell r="AH136" t="str">
            <v>A</v>
          </cell>
          <cell r="AI136" t="str">
            <v>A</v>
          </cell>
          <cell r="AJ136" t="str">
            <v>P</v>
          </cell>
          <cell r="AK136" t="str">
            <v>P</v>
          </cell>
          <cell r="AL136">
            <v>22</v>
          </cell>
          <cell r="AM136">
            <v>3</v>
          </cell>
          <cell r="AN136">
            <v>0</v>
          </cell>
          <cell r="AO136">
            <v>1</v>
          </cell>
          <cell r="AP136">
            <v>20</v>
          </cell>
          <cell r="AQ136">
            <v>26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4</v>
          </cell>
        </row>
        <row r="138">
          <cell r="D138">
            <v>1014056112</v>
          </cell>
          <cell r="E138" t="str">
            <v>RAMBIR TEJAN</v>
          </cell>
          <cell r="F138" t="str">
            <v>FATHAY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WO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CL</v>
          </cell>
          <cell r="AG138" t="str">
            <v>WO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54</v>
          </cell>
          <cell r="AQ138">
            <v>30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  <cell r="E139">
            <v>8</v>
          </cell>
          <cell r="F139">
            <v>8</v>
          </cell>
          <cell r="G139">
            <v>8</v>
          </cell>
          <cell r="H139">
            <v>6</v>
          </cell>
        </row>
        <row r="140">
          <cell r="D140">
            <v>2214642891</v>
          </cell>
          <cell r="E140" t="str">
            <v>RUMIT</v>
          </cell>
          <cell r="F140" t="str">
            <v>RADHE SHYAM PANCHAL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WO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CL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WO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76</v>
          </cell>
          <cell r="AQ140">
            <v>30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8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  <cell r="J141">
            <v>8</v>
          </cell>
          <cell r="K141">
            <v>4</v>
          </cell>
        </row>
        <row r="142">
          <cell r="D142">
            <v>2214984347</v>
          </cell>
          <cell r="E142" t="str">
            <v>PRAVESH KUMAR SINGHAL</v>
          </cell>
          <cell r="F142" t="str">
            <v>PRAM CHAND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WO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CL</v>
          </cell>
          <cell r="Y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  <cell r="AP142">
            <v>54</v>
          </cell>
          <cell r="AQ142">
            <v>30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6</v>
          </cell>
        </row>
        <row r="144">
          <cell r="D144">
            <v>2214984349</v>
          </cell>
          <cell r="E144" t="str">
            <v>ASHISH CHOWDHARY</v>
          </cell>
          <cell r="F144" t="str">
            <v>ANIL KUMAR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WO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CL</v>
          </cell>
          <cell r="V144" t="str">
            <v>WO</v>
          </cell>
          <cell r="W144" t="str">
            <v>P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65</v>
          </cell>
          <cell r="AQ144">
            <v>30</v>
          </cell>
          <cell r="AR144">
            <v>1000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8</v>
          </cell>
          <cell r="E145">
            <v>8</v>
          </cell>
          <cell r="F145">
            <v>8</v>
          </cell>
          <cell r="G145">
            <v>8</v>
          </cell>
          <cell r="H145">
            <v>8</v>
          </cell>
          <cell r="I145">
            <v>8</v>
          </cell>
          <cell r="J145">
            <v>1</v>
          </cell>
        </row>
        <row r="146">
          <cell r="D146">
            <v>2214987966</v>
          </cell>
          <cell r="E146" t="str">
            <v>AJIT GUPTA</v>
          </cell>
          <cell r="F146" t="str">
            <v>NARENDER PRASAD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WO</v>
          </cell>
          <cell r="L146" t="str">
            <v>P</v>
          </cell>
          <cell r="M146" t="str">
            <v>P</v>
          </cell>
          <cell r="N146" t="str">
            <v>A</v>
          </cell>
          <cell r="O146" t="str">
            <v>A</v>
          </cell>
          <cell r="P146" t="str">
            <v>P</v>
          </cell>
          <cell r="Q146" t="str">
            <v>A</v>
          </cell>
          <cell r="R146" t="str">
            <v>P</v>
          </cell>
          <cell r="S146" t="str">
            <v>P</v>
          </cell>
          <cell r="T146" t="str">
            <v>A</v>
          </cell>
          <cell r="U146" t="str">
            <v>A</v>
          </cell>
          <cell r="V146" t="str">
            <v>A</v>
          </cell>
          <cell r="W146" t="str">
            <v>A</v>
          </cell>
          <cell r="X146" t="str">
            <v>A</v>
          </cell>
          <cell r="Y146" t="str">
            <v>A</v>
          </cell>
          <cell r="Z146" t="str">
            <v>A</v>
          </cell>
          <cell r="AA146" t="str">
            <v>A</v>
          </cell>
          <cell r="AB146" t="str">
            <v>A</v>
          </cell>
          <cell r="AC146" t="str">
            <v>A</v>
          </cell>
          <cell r="AD146" t="str">
            <v>A</v>
          </cell>
          <cell r="AE146" t="str">
            <v>A</v>
          </cell>
          <cell r="AF146" t="str">
            <v>A</v>
          </cell>
          <cell r="AG146" t="str">
            <v>A</v>
          </cell>
          <cell r="AH146" t="str">
            <v>A</v>
          </cell>
          <cell r="AI146" t="str">
            <v>A</v>
          </cell>
          <cell r="AJ146" t="str">
            <v>A</v>
          </cell>
          <cell r="AK146" t="str">
            <v>A</v>
          </cell>
          <cell r="AL146">
            <v>8</v>
          </cell>
          <cell r="AM146">
            <v>1</v>
          </cell>
          <cell r="AN146">
            <v>0</v>
          </cell>
          <cell r="AO146">
            <v>0</v>
          </cell>
          <cell r="AP146">
            <v>0</v>
          </cell>
          <cell r="AQ146">
            <v>9</v>
          </cell>
          <cell r="AR146">
            <v>1000</v>
          </cell>
        </row>
        <row r="147">
          <cell r="A147" t="str">
            <v>OT HRS.</v>
          </cell>
        </row>
        <row r="148">
          <cell r="D148">
            <v>6721490237</v>
          </cell>
          <cell r="E148" t="str">
            <v>AMIT KATARIA</v>
          </cell>
          <cell r="F148" t="str">
            <v>BALKISHAN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WO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CL</v>
          </cell>
          <cell r="AG148" t="str">
            <v>WO</v>
          </cell>
          <cell r="AH148" t="str">
            <v>P</v>
          </cell>
          <cell r="AI148" t="str">
            <v>WO</v>
          </cell>
          <cell r="AJ148" t="str">
            <v>WO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44</v>
          </cell>
          <cell r="AQ148">
            <v>30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4</v>
          </cell>
        </row>
        <row r="150">
          <cell r="D150">
            <v>2214987977</v>
          </cell>
          <cell r="E150" t="str">
            <v>HARGOVIND AHIRWAR</v>
          </cell>
          <cell r="F150" t="str">
            <v>KAMMODA AHIRWAR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WO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WO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CL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WO</v>
          </cell>
          <cell r="AL150">
            <v>25</v>
          </cell>
          <cell r="AM150">
            <v>4</v>
          </cell>
          <cell r="AN150">
            <v>0</v>
          </cell>
          <cell r="AO150">
            <v>1</v>
          </cell>
          <cell r="AP150">
            <v>56</v>
          </cell>
          <cell r="AQ150">
            <v>30</v>
          </cell>
          <cell r="AR150">
            <v>1000</v>
          </cell>
        </row>
        <row r="151">
          <cell r="A151" t="str">
            <v>OT HRS.</v>
          </cell>
          <cell r="B151">
            <v>8</v>
          </cell>
          <cell r="C151">
            <v>8</v>
          </cell>
          <cell r="D151">
            <v>8</v>
          </cell>
          <cell r="E151">
            <v>8</v>
          </cell>
          <cell r="F151">
            <v>8</v>
          </cell>
          <cell r="G151">
            <v>8</v>
          </cell>
          <cell r="H151">
            <v>8</v>
          </cell>
        </row>
        <row r="152">
          <cell r="D152">
            <v>1014181091</v>
          </cell>
          <cell r="E152" t="str">
            <v>ANTIMA</v>
          </cell>
          <cell r="F152" t="str">
            <v>RAM KEWAL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WO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CL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WO</v>
          </cell>
          <cell r="AH152" t="str">
            <v>A</v>
          </cell>
          <cell r="AI152" t="str">
            <v>A</v>
          </cell>
          <cell r="AJ152" t="str">
            <v>P</v>
          </cell>
          <cell r="AK152" t="str">
            <v>P</v>
          </cell>
          <cell r="AL152">
            <v>23</v>
          </cell>
          <cell r="AM152">
            <v>4</v>
          </cell>
          <cell r="AN152">
            <v>0</v>
          </cell>
          <cell r="AO152">
            <v>1</v>
          </cell>
          <cell r="AP152">
            <v>49</v>
          </cell>
          <cell r="AQ152">
            <v>28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8</v>
          </cell>
          <cell r="G153">
            <v>8</v>
          </cell>
          <cell r="H153">
            <v>1</v>
          </cell>
        </row>
        <row r="154">
          <cell r="D154">
            <v>2214852448</v>
          </cell>
          <cell r="E154" t="str">
            <v>ANNU</v>
          </cell>
          <cell r="F154" t="str">
            <v>SAJU CHAUHAN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WO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WO</v>
          </cell>
          <cell r="S154" t="str">
            <v>CL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WO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72</v>
          </cell>
          <cell r="AQ154">
            <v>30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</row>
        <row r="156">
          <cell r="D156">
            <v>2214249397</v>
          </cell>
          <cell r="E156" t="str">
            <v>VISHNU DEV SINGH</v>
          </cell>
          <cell r="F156" t="str">
            <v>SHRI KARTAVI SINGH</v>
          </cell>
          <cell r="G156" t="str">
            <v>DRIVER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WO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WO</v>
          </cell>
          <cell r="AG156" t="str">
            <v>CL</v>
          </cell>
          <cell r="AH156" t="str">
            <v>WO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  <cell r="AP156">
            <v>124</v>
          </cell>
          <cell r="AQ156">
            <v>30</v>
          </cell>
        </row>
        <row r="157">
          <cell r="A157" t="str">
            <v>OT HRS.</v>
          </cell>
          <cell r="B157">
            <v>4</v>
          </cell>
          <cell r="C157">
            <v>4</v>
          </cell>
          <cell r="D157">
            <v>4</v>
          </cell>
          <cell r="E157">
            <v>4</v>
          </cell>
          <cell r="F157">
            <v>12</v>
          </cell>
          <cell r="G157">
            <v>4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12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</row>
        <row r="158">
          <cell r="D158">
            <v>2214693167</v>
          </cell>
          <cell r="E158" t="str">
            <v>RAKESH</v>
          </cell>
          <cell r="F158" t="str">
            <v>KALU RAM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CL</v>
          </cell>
          <cell r="Y158" t="str">
            <v>WO</v>
          </cell>
          <cell r="Z158" t="str">
            <v>WO</v>
          </cell>
          <cell r="AA158" t="str">
            <v>WO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>
            <v>21</v>
          </cell>
          <cell r="AH158">
            <v>3</v>
          </cell>
          <cell r="AI158">
            <v>0</v>
          </cell>
          <cell r="AJ158">
            <v>1</v>
          </cell>
          <cell r="AK158">
            <v>84</v>
          </cell>
          <cell r="AL158">
            <v>25</v>
          </cell>
        </row>
        <row r="159">
          <cell r="A159" t="str">
            <v>OT HRS.</v>
          </cell>
          <cell r="B159">
            <v>4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4</v>
          </cell>
        </row>
        <row r="160">
          <cell r="D160">
            <v>1014081670</v>
          </cell>
          <cell r="E160" t="str">
            <v>SUNIL DUTT</v>
          </cell>
          <cell r="F160" t="str">
            <v>DEVI RAM</v>
          </cell>
          <cell r="G160" t="str">
            <v>DRIVER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WO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WO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CL</v>
          </cell>
          <cell r="AI160" t="str">
            <v>P</v>
          </cell>
          <cell r="AJ160" t="str">
            <v>P</v>
          </cell>
          <cell r="AK160" t="str">
            <v>P</v>
          </cell>
          <cell r="AL160">
            <v>25</v>
          </cell>
          <cell r="AM160">
            <v>4</v>
          </cell>
          <cell r="AN160">
            <v>0</v>
          </cell>
          <cell r="AO160">
            <v>1</v>
          </cell>
          <cell r="AP160">
            <v>136</v>
          </cell>
          <cell r="AQ160">
            <v>30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4</v>
          </cell>
          <cell r="E161">
            <v>12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12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12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</row>
        <row r="162">
          <cell r="D162">
            <v>2214249394</v>
          </cell>
          <cell r="E162" t="str">
            <v>SANJAY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WO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WO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CL</v>
          </cell>
          <cell r="AK162" t="str">
            <v>WO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136</v>
          </cell>
          <cell r="AQ162">
            <v>30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12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12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12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</row>
        <row r="164">
          <cell r="D164">
            <v>2214693166</v>
          </cell>
          <cell r="E164" t="str">
            <v>PRADEEP</v>
          </cell>
          <cell r="F164" t="str">
            <v>SHRI PALE RAM</v>
          </cell>
          <cell r="G164" t="str">
            <v>DRIVER</v>
          </cell>
          <cell r="H164" t="str">
            <v>LEFT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OT HRS.</v>
          </cell>
        </row>
        <row r="166">
          <cell r="D166">
            <v>2214988344</v>
          </cell>
          <cell r="E166" t="str">
            <v>PAPPU</v>
          </cell>
          <cell r="F166" t="str">
            <v>KALU RAM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WO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CL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25</v>
          </cell>
          <cell r="AM166">
            <v>4</v>
          </cell>
          <cell r="AN166">
            <v>0</v>
          </cell>
          <cell r="AO166">
            <v>1</v>
          </cell>
          <cell r="AP166">
            <v>128</v>
          </cell>
          <cell r="AQ166">
            <v>30</v>
          </cell>
        </row>
        <row r="167">
          <cell r="A167" t="str">
            <v>OT HRS.</v>
          </cell>
          <cell r="B167">
            <v>4</v>
          </cell>
          <cell r="C167">
            <v>4</v>
          </cell>
          <cell r="D167">
            <v>4</v>
          </cell>
          <cell r="E167">
            <v>4</v>
          </cell>
          <cell r="F167">
            <v>4</v>
          </cell>
          <cell r="G167">
            <v>4</v>
          </cell>
          <cell r="H167">
            <v>4</v>
          </cell>
          <cell r="I167">
            <v>4</v>
          </cell>
          <cell r="J167">
            <v>4</v>
          </cell>
          <cell r="K167">
            <v>4</v>
          </cell>
          <cell r="L167">
            <v>4</v>
          </cell>
          <cell r="M167">
            <v>4</v>
          </cell>
          <cell r="N167">
            <v>4</v>
          </cell>
          <cell r="O167">
            <v>4</v>
          </cell>
          <cell r="P167">
            <v>4</v>
          </cell>
          <cell r="Q167">
            <v>4</v>
          </cell>
          <cell r="R167">
            <v>12</v>
          </cell>
          <cell r="S167">
            <v>4</v>
          </cell>
          <cell r="T167">
            <v>4</v>
          </cell>
          <cell r="U167">
            <v>8</v>
          </cell>
          <cell r="V167">
            <v>4</v>
          </cell>
          <cell r="W167">
            <v>4</v>
          </cell>
          <cell r="X167">
            <v>4</v>
          </cell>
          <cell r="Y167">
            <v>4</v>
          </cell>
          <cell r="Z167">
            <v>4</v>
          </cell>
          <cell r="AA167">
            <v>12</v>
          </cell>
          <cell r="AB167">
            <v>4</v>
          </cell>
        </row>
        <row r="168">
          <cell r="D168">
            <v>2214988347</v>
          </cell>
          <cell r="E168" t="str">
            <v>MANISH KUMAR</v>
          </cell>
          <cell r="F168" t="str">
            <v>PAPPU MISHRA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A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WO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WO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CL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24</v>
          </cell>
          <cell r="AM168">
            <v>4</v>
          </cell>
          <cell r="AN168">
            <v>0</v>
          </cell>
          <cell r="AO168">
            <v>1</v>
          </cell>
          <cell r="AP168">
            <v>35</v>
          </cell>
          <cell r="AQ168">
            <v>29</v>
          </cell>
          <cell r="AR168">
            <v>500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3</v>
          </cell>
        </row>
        <row r="170">
          <cell r="D170">
            <v>2214988348</v>
          </cell>
          <cell r="E170" t="str">
            <v>SHABBU KALAM</v>
          </cell>
          <cell r="F170" t="str">
            <v>ABDUL SALAM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WO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CL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32</v>
          </cell>
          <cell r="AQ170">
            <v>30</v>
          </cell>
          <cell r="AR170">
            <v>500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2214988351</v>
          </cell>
          <cell r="E172" t="str">
            <v>PUSHPA</v>
          </cell>
          <cell r="F172" t="str">
            <v>MIMMA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WO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A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CL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0</v>
          </cell>
          <cell r="AO172">
            <v>1</v>
          </cell>
          <cell r="AP172">
            <v>0</v>
          </cell>
          <cell r="AQ172">
            <v>29</v>
          </cell>
        </row>
        <row r="173">
          <cell r="A173" t="str">
            <v>OT HRS.</v>
          </cell>
        </row>
        <row r="174">
          <cell r="D174">
            <v>2214989399</v>
          </cell>
          <cell r="E174" t="str">
            <v>NIRAJ CHAUDHARY</v>
          </cell>
          <cell r="F174" t="str">
            <v>SUSHIL CHAUDHARY</v>
          </cell>
          <cell r="G174" t="str">
            <v>GDA</v>
          </cell>
          <cell r="H174" t="str">
            <v>WO</v>
          </cell>
          <cell r="I174" t="str">
            <v>A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 t="str">
            <v>P</v>
          </cell>
          <cell r="AG174" t="str">
            <v>CL</v>
          </cell>
          <cell r="AH174" t="str">
            <v>A</v>
          </cell>
          <cell r="AI174" t="str">
            <v>A</v>
          </cell>
          <cell r="AJ174" t="str">
            <v>A</v>
          </cell>
          <cell r="AK174" t="str">
            <v>P</v>
          </cell>
          <cell r="AL174">
            <v>22</v>
          </cell>
          <cell r="AM174">
            <v>3</v>
          </cell>
          <cell r="AN174">
            <v>0</v>
          </cell>
          <cell r="AO174">
            <v>1</v>
          </cell>
          <cell r="AP174">
            <v>8</v>
          </cell>
          <cell r="AQ174">
            <v>26</v>
          </cell>
          <cell r="AR174">
            <v>1000</v>
          </cell>
        </row>
        <row r="175">
          <cell r="A175" t="str">
            <v>OT HRS.</v>
          </cell>
          <cell r="B175">
            <v>8</v>
          </cell>
        </row>
        <row r="176">
          <cell r="D176">
            <v>2214991402</v>
          </cell>
          <cell r="E176" t="str">
            <v>ABHISHEK KUMAR</v>
          </cell>
          <cell r="F176" t="str">
            <v>SUDHIR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WO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CL</v>
          </cell>
          <cell r="AI176" t="str">
            <v>WO</v>
          </cell>
          <cell r="AJ176" t="str">
            <v>WO</v>
          </cell>
          <cell r="AK176" t="str">
            <v>P</v>
          </cell>
          <cell r="AL176">
            <v>25</v>
          </cell>
          <cell r="AM176">
            <v>4</v>
          </cell>
          <cell r="AN176">
            <v>0</v>
          </cell>
          <cell r="AO176">
            <v>1</v>
          </cell>
          <cell r="AP176">
            <v>30</v>
          </cell>
          <cell r="AQ176">
            <v>30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6</v>
          </cell>
        </row>
        <row r="178">
          <cell r="D178">
            <v>2214996896</v>
          </cell>
          <cell r="E178" t="str">
            <v>AASHISH</v>
          </cell>
          <cell r="F178" t="str">
            <v>UPENDER RAJAK</v>
          </cell>
          <cell r="G178" t="str">
            <v>GDA</v>
          </cell>
          <cell r="H178" t="str">
            <v>WO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WO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L178">
            <v>25</v>
          </cell>
          <cell r="AM178">
            <v>4</v>
          </cell>
          <cell r="AN178">
            <v>0</v>
          </cell>
          <cell r="AO178">
            <v>0</v>
          </cell>
          <cell r="AP178">
            <v>40</v>
          </cell>
          <cell r="AQ178">
            <v>29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</row>
        <row r="180">
          <cell r="D180">
            <v>2214996901</v>
          </cell>
          <cell r="E180" t="str">
            <v>VIKAS MISHRA</v>
          </cell>
          <cell r="F180" t="str">
            <v>RAJ KUMAR MISHRA</v>
          </cell>
          <cell r="G180" t="str">
            <v>GDA</v>
          </cell>
          <cell r="H180" t="str">
            <v>WO</v>
          </cell>
          <cell r="I180" t="str">
            <v>A</v>
          </cell>
          <cell r="J180" t="str">
            <v>A</v>
          </cell>
          <cell r="K180" t="str">
            <v>A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WO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23</v>
          </cell>
          <cell r="AM180">
            <v>4</v>
          </cell>
          <cell r="AN180">
            <v>0</v>
          </cell>
          <cell r="AO180">
            <v>0</v>
          </cell>
          <cell r="AP180">
            <v>30</v>
          </cell>
          <cell r="AQ180">
            <v>27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8</v>
          </cell>
          <cell r="E181">
            <v>6</v>
          </cell>
        </row>
        <row r="182">
          <cell r="D182">
            <v>2214889159</v>
          </cell>
          <cell r="E182" t="str">
            <v>PREETI</v>
          </cell>
          <cell r="F182" t="str">
            <v>GANGA SAGAR SINGH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WO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P</v>
          </cell>
          <cell r="T182" t="str">
            <v>WO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>
            <v>15</v>
          </cell>
          <cell r="Z182">
            <v>2</v>
          </cell>
          <cell r="AA182">
            <v>0</v>
          </cell>
          <cell r="AB182">
            <v>0</v>
          </cell>
          <cell r="AC182">
            <v>28</v>
          </cell>
          <cell r="AD182">
            <v>17</v>
          </cell>
        </row>
        <row r="183">
          <cell r="A183" t="str">
            <v>OT HRS.</v>
          </cell>
          <cell r="B183">
            <v>8</v>
          </cell>
          <cell r="C183">
            <v>8</v>
          </cell>
          <cell r="D183">
            <v>8</v>
          </cell>
          <cell r="E183">
            <v>4</v>
          </cell>
        </row>
        <row r="184">
          <cell r="D184">
            <v>2214910058</v>
          </cell>
          <cell r="E184" t="str">
            <v>RAJESH KUMAR SAH</v>
          </cell>
          <cell r="F184" t="str">
            <v>SURESH SAH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WO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P</v>
          </cell>
          <cell r="U184" t="str">
            <v>WO</v>
          </cell>
          <cell r="V184" t="str">
            <v>P</v>
          </cell>
          <cell r="W184" t="str">
            <v>P</v>
          </cell>
          <cell r="X184" t="str">
            <v>P</v>
          </cell>
          <cell r="Y184">
            <v>15</v>
          </cell>
          <cell r="Z184">
            <v>2</v>
          </cell>
          <cell r="AA184">
            <v>0</v>
          </cell>
          <cell r="AB184">
            <v>0</v>
          </cell>
          <cell r="AC184">
            <v>88</v>
          </cell>
          <cell r="AD184">
            <v>17</v>
          </cell>
        </row>
        <row r="185">
          <cell r="A185" t="str">
            <v>OT HRS.</v>
          </cell>
          <cell r="B185">
            <v>8</v>
          </cell>
          <cell r="C185">
            <v>8</v>
          </cell>
          <cell r="D185">
            <v>8</v>
          </cell>
          <cell r="E185">
            <v>8</v>
          </cell>
          <cell r="F185">
            <v>8</v>
          </cell>
          <cell r="G185">
            <v>8</v>
          </cell>
          <cell r="H185">
            <v>8</v>
          </cell>
          <cell r="I185">
            <v>8</v>
          </cell>
          <cell r="J185">
            <v>8</v>
          </cell>
          <cell r="K185">
            <v>8</v>
          </cell>
          <cell r="L185">
            <v>8</v>
          </cell>
        </row>
        <row r="186">
          <cell r="D186">
            <v>2214996899</v>
          </cell>
          <cell r="E186" t="str">
            <v>RADHA</v>
          </cell>
          <cell r="F186" t="str">
            <v>AJAY PAL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WO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A</v>
          </cell>
          <cell r="R186" t="str">
            <v>A</v>
          </cell>
          <cell r="S186" t="str">
            <v>A</v>
          </cell>
          <cell r="T186" t="str">
            <v>P</v>
          </cell>
          <cell r="U186" t="str">
            <v>P</v>
          </cell>
          <cell r="V186" t="str">
            <v>P</v>
          </cell>
          <cell r="W186">
            <v>11</v>
          </cell>
          <cell r="X186">
            <v>1</v>
          </cell>
          <cell r="Y186">
            <v>0</v>
          </cell>
          <cell r="Z186">
            <v>0</v>
          </cell>
          <cell r="AA186">
            <v>23</v>
          </cell>
          <cell r="AB186">
            <v>12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7</v>
          </cell>
        </row>
        <row r="188">
          <cell r="D188">
            <v>2215000613</v>
          </cell>
          <cell r="E188" t="str">
            <v>PRAKASH</v>
          </cell>
          <cell r="F188" t="str">
            <v>RAM JI LAL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WO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>
            <v>13</v>
          </cell>
          <cell r="X188">
            <v>2</v>
          </cell>
          <cell r="Y188">
            <v>0</v>
          </cell>
          <cell r="Z188">
            <v>0</v>
          </cell>
          <cell r="AA188">
            <v>16</v>
          </cell>
          <cell r="AB188">
            <v>15</v>
          </cell>
          <cell r="AC188">
            <v>1000</v>
          </cell>
        </row>
        <row r="189">
          <cell r="A189" t="str">
            <v>OT HRS.</v>
          </cell>
          <cell r="B189">
            <v>8</v>
          </cell>
          <cell r="C189">
            <v>8</v>
          </cell>
        </row>
        <row r="190">
          <cell r="D190">
            <v>2214706350</v>
          </cell>
          <cell r="E190" t="str">
            <v>GEETA</v>
          </cell>
          <cell r="F190" t="str">
            <v>SURESH KUMAR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WO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>
            <v>9</v>
          </cell>
          <cell r="S190">
            <v>1</v>
          </cell>
          <cell r="T190">
            <v>0</v>
          </cell>
          <cell r="U190">
            <v>0</v>
          </cell>
          <cell r="V190">
            <v>8</v>
          </cell>
          <cell r="W190">
            <v>10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2215000614</v>
          </cell>
          <cell r="E192" t="str">
            <v>KADAM ALI</v>
          </cell>
          <cell r="F192" t="str">
            <v>BANGALI ALI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WO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P</v>
          </cell>
          <cell r="T192">
            <v>11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12</v>
          </cell>
        </row>
        <row r="193">
          <cell r="A193" t="str">
            <v>OT HRS.</v>
          </cell>
        </row>
        <row r="194">
          <cell r="D194">
            <v>2215000616</v>
          </cell>
          <cell r="E194" t="str">
            <v>CHANDNI</v>
          </cell>
          <cell r="F194" t="str">
            <v>MD NAFEES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P</v>
          </cell>
          <cell r="M194" t="str">
            <v>P</v>
          </cell>
          <cell r="N194" t="str">
            <v>P</v>
          </cell>
          <cell r="O194" t="str">
            <v>WO</v>
          </cell>
          <cell r="P194" t="str">
            <v>P</v>
          </cell>
          <cell r="Q194">
            <v>8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9</v>
          </cell>
        </row>
        <row r="195">
          <cell r="A195" t="str">
            <v>OT HRS.</v>
          </cell>
        </row>
        <row r="196">
          <cell r="D196">
            <v>2215002491</v>
          </cell>
          <cell r="E196" t="str">
            <v>GURSIMRAN SINGH</v>
          </cell>
          <cell r="F196" t="str">
            <v>BALJEET SINGH</v>
          </cell>
          <cell r="G196" t="str">
            <v>DRIVER</v>
          </cell>
          <cell r="H196" t="str">
            <v>P</v>
          </cell>
          <cell r="I196" t="str">
            <v>P</v>
          </cell>
          <cell r="J196" t="str">
            <v>WO</v>
          </cell>
          <cell r="K196" t="str">
            <v>P</v>
          </cell>
          <cell r="L196" t="str">
            <v>P</v>
          </cell>
          <cell r="M196" t="str">
            <v>P</v>
          </cell>
          <cell r="N196" t="str">
            <v>P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WO</v>
          </cell>
          <cell r="S196" t="str">
            <v>P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WO</v>
          </cell>
          <cell r="Z196" t="str">
            <v>P</v>
          </cell>
          <cell r="AA196">
            <v>16</v>
          </cell>
          <cell r="AB196">
            <v>3</v>
          </cell>
          <cell r="AC196">
            <v>0</v>
          </cell>
          <cell r="AD196">
            <v>0</v>
          </cell>
          <cell r="AE196">
            <v>100</v>
          </cell>
          <cell r="AF196">
            <v>19</v>
          </cell>
        </row>
        <row r="197">
          <cell r="A197" t="str">
            <v>OT HRS.</v>
          </cell>
          <cell r="B197">
            <v>4</v>
          </cell>
          <cell r="C197">
            <v>4</v>
          </cell>
          <cell r="D197">
            <v>12</v>
          </cell>
          <cell r="E197">
            <v>4</v>
          </cell>
          <cell r="F197">
            <v>4</v>
          </cell>
          <cell r="G197">
            <v>4</v>
          </cell>
          <cell r="H197">
            <v>4</v>
          </cell>
          <cell r="I197">
            <v>4</v>
          </cell>
          <cell r="J197">
            <v>4</v>
          </cell>
          <cell r="K197">
            <v>4</v>
          </cell>
          <cell r="L197">
            <v>12</v>
          </cell>
          <cell r="M197">
            <v>4</v>
          </cell>
          <cell r="N197">
            <v>4</v>
          </cell>
          <cell r="O197">
            <v>4</v>
          </cell>
          <cell r="P197">
            <v>4</v>
          </cell>
          <cell r="Q197">
            <v>4</v>
          </cell>
          <cell r="R197">
            <v>4</v>
          </cell>
          <cell r="S197">
            <v>12</v>
          </cell>
          <cell r="T197">
            <v>4</v>
          </cell>
        </row>
        <row r="198">
          <cell r="D198">
            <v>2215002495</v>
          </cell>
          <cell r="E198" t="str">
            <v>VIJAY KUMAR</v>
          </cell>
          <cell r="F198" t="str">
            <v>GANESI</v>
          </cell>
          <cell r="G198" t="str">
            <v>GDA</v>
          </cell>
          <cell r="H198" t="str">
            <v>P</v>
          </cell>
          <cell r="I198" t="str">
            <v>P</v>
          </cell>
          <cell r="J198" t="str">
            <v>P</v>
          </cell>
          <cell r="K198" t="str">
            <v>P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WO</v>
          </cell>
          <cell r="P198" t="str">
            <v>P</v>
          </cell>
          <cell r="Q198" t="str">
            <v>P</v>
          </cell>
          <cell r="R198" t="str">
            <v>P</v>
          </cell>
          <cell r="S198" t="str">
            <v>P</v>
          </cell>
          <cell r="T198">
            <v>11</v>
          </cell>
          <cell r="U198">
            <v>1</v>
          </cell>
          <cell r="V198">
            <v>0</v>
          </cell>
          <cell r="W198">
            <v>0</v>
          </cell>
          <cell r="X198">
            <v>57</v>
          </cell>
          <cell r="Y198">
            <v>12</v>
          </cell>
        </row>
        <row r="199">
          <cell r="A199" t="str">
            <v>OT HRS.</v>
          </cell>
          <cell r="B199">
            <v>8</v>
          </cell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5"/>
    </row>
    <row r="3" spans="1:17" ht="15" customHeight="1">
      <c r="A3" s="83" t="s">
        <v>424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84" t="s">
        <v>15</v>
      </c>
      <c r="B7" s="84"/>
      <c r="C7" s="84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85" t="s">
        <v>3</v>
      </c>
      <c r="B88" s="85"/>
      <c r="C88" s="85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/>
      <c r="R2" s="48"/>
      <c r="S2" s="48"/>
    </row>
    <row r="3" spans="1:19" ht="15" customHeight="1">
      <c r="A3" s="83" t="s">
        <v>448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4" t="s">
        <v>15</v>
      </c>
      <c r="B7" s="84"/>
      <c r="C7" s="84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85" t="s">
        <v>3</v>
      </c>
      <c r="B89" s="85"/>
      <c r="C89" s="85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/>
      <c r="R2" s="48"/>
      <c r="S2" s="48"/>
    </row>
    <row r="3" spans="1:19" ht="15" customHeight="1">
      <c r="A3" s="83" t="s">
        <v>467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4" t="s">
        <v>15</v>
      </c>
      <c r="B7" s="84"/>
      <c r="C7" s="84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85" t="s">
        <v>3</v>
      </c>
      <c r="B94" s="85"/>
      <c r="C94" s="85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view="pageBreakPreview" zoomScaleNormal="98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/>
      <c r="R2" s="48"/>
      <c r="S2" s="48"/>
    </row>
    <row r="3" spans="1:19" ht="15" customHeight="1">
      <c r="A3" s="83" t="s">
        <v>522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4" t="s">
        <v>15</v>
      </c>
      <c r="B7" s="84"/>
      <c r="C7" s="84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85" t="s">
        <v>3</v>
      </c>
      <c r="B96" s="85"/>
      <c r="C96" s="85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autoFilter ref="A8:T96"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view="pageBreakPreview" zoomScaleNormal="98" zoomScaleSheetLayoutView="100" zoomScalePageLayoutView="0" workbookViewId="0" topLeftCell="A88">
      <selection activeCell="F103" sqref="F10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47"/>
      <c r="R2" s="48"/>
      <c r="S2" s="48"/>
    </row>
    <row r="3" spans="1:19" ht="15" customHeight="1">
      <c r="A3" s="83" t="s">
        <v>551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9"/>
      <c r="E5" s="59"/>
      <c r="F5" s="59"/>
      <c r="G5" s="59"/>
      <c r="H5" s="59"/>
      <c r="I5" s="59"/>
      <c r="J5" s="59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4" t="s">
        <v>15</v>
      </c>
      <c r="B7" s="84"/>
      <c r="C7" s="84"/>
      <c r="D7" s="59">
        <v>31</v>
      </c>
      <c r="E7" s="59"/>
      <c r="F7" s="59"/>
      <c r="G7" s="59"/>
      <c r="H7" s="59"/>
      <c r="I7" s="59"/>
      <c r="J7" s="59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2214691119</v>
      </c>
      <c r="C10" s="11" t="s">
        <v>68</v>
      </c>
      <c r="D10" s="11" t="s">
        <v>70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55">F10+G10+H10+I10</f>
        <v>31</v>
      </c>
      <c r="K10" s="12">
        <f>VLOOKUP(B10,'[3]WITHOUT PF'!$D$6:$BE$193,54,0)</f>
        <v>17234</v>
      </c>
      <c r="L10" s="12">
        <f aca="true" t="shared" si="1" ref="L10:L55">K10/D$7*J10</f>
        <v>17234</v>
      </c>
      <c r="M10" s="20">
        <f aca="true" t="shared" si="2" ref="M10:M55">ROUNDUP(L10*0.75%,0)</f>
        <v>130</v>
      </c>
      <c r="N10" s="20">
        <v>0</v>
      </c>
      <c r="O10" s="12">
        <f aca="true" t="shared" si="3" ref="O10:O55">L10-M10-N10</f>
        <v>17104</v>
      </c>
      <c r="P10" s="20"/>
      <c r="Q10" s="43" t="s">
        <v>27</v>
      </c>
      <c r="R10" s="44" t="s">
        <v>75</v>
      </c>
      <c r="S10" s="43" t="s">
        <v>32</v>
      </c>
      <c r="T10" s="43" t="s">
        <v>76</v>
      </c>
    </row>
    <row r="11" spans="1:20" s="13" customFormat="1" ht="19.5" customHeight="1">
      <c r="A11" s="20">
        <v>3</v>
      </c>
      <c r="B11" s="10">
        <v>2214778364</v>
      </c>
      <c r="C11" s="11" t="s">
        <v>94</v>
      </c>
      <c r="D11" s="11" t="s">
        <v>207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51</v>
      </c>
      <c r="R11" s="44" t="s">
        <v>210</v>
      </c>
      <c r="S11" s="43" t="s">
        <v>211</v>
      </c>
      <c r="T11" s="43" t="s">
        <v>212</v>
      </c>
    </row>
    <row r="12" spans="1:20" s="13" customFormat="1" ht="19.5" customHeight="1">
      <c r="A12" s="20">
        <v>4</v>
      </c>
      <c r="B12" s="10">
        <v>2214658365</v>
      </c>
      <c r="C12" s="11" t="s">
        <v>31</v>
      </c>
      <c r="D12" s="11" t="s">
        <v>41</v>
      </c>
      <c r="E12" s="10" t="s">
        <v>25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f>VLOOKUP(B12,'[3]WITHOUT PF'!$D$6:$BE$193,54,0)</f>
        <v>17234</v>
      </c>
      <c r="L12" s="12">
        <f t="shared" si="1"/>
        <v>16678.06451612903</v>
      </c>
      <c r="M12" s="20">
        <f t="shared" si="2"/>
        <v>126</v>
      </c>
      <c r="N12" s="20">
        <v>0</v>
      </c>
      <c r="O12" s="12">
        <f t="shared" si="3"/>
        <v>16552.06451612903</v>
      </c>
      <c r="P12" s="20"/>
      <c r="Q12" s="43" t="s">
        <v>27</v>
      </c>
      <c r="R12" s="44" t="s">
        <v>46</v>
      </c>
      <c r="S12" s="43" t="s">
        <v>44</v>
      </c>
      <c r="T12" s="43" t="s">
        <v>45</v>
      </c>
    </row>
    <row r="13" spans="1:20" s="13" customFormat="1" ht="19.5" customHeight="1">
      <c r="A13" s="20">
        <v>5</v>
      </c>
      <c r="B13" s="10">
        <v>2214445465</v>
      </c>
      <c r="C13" s="11" t="s">
        <v>135</v>
      </c>
      <c r="D13" s="11" t="s">
        <v>368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235</v>
      </c>
      <c r="S13" s="43" t="s">
        <v>236</v>
      </c>
      <c r="T13" s="43" t="s">
        <v>237</v>
      </c>
    </row>
    <row r="14" spans="1:20" s="13" customFormat="1" ht="19.5" customHeight="1">
      <c r="A14" s="20">
        <v>6</v>
      </c>
      <c r="B14" s="10">
        <v>2214466419</v>
      </c>
      <c r="C14" s="11" t="s">
        <v>256</v>
      </c>
      <c r="D14" s="11" t="s">
        <v>278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43" t="s">
        <v>50</v>
      </c>
      <c r="R14" s="44" t="s">
        <v>287</v>
      </c>
      <c r="S14" s="43" t="s">
        <v>139</v>
      </c>
      <c r="T14" s="43" t="s">
        <v>288</v>
      </c>
    </row>
    <row r="15" spans="1:20" s="13" customFormat="1" ht="19.5" customHeight="1">
      <c r="A15" s="20">
        <v>7</v>
      </c>
      <c r="B15" s="10">
        <v>2214805050</v>
      </c>
      <c r="C15" s="11" t="s">
        <v>216</v>
      </c>
      <c r="D15" s="11" t="s">
        <v>217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43" t="s">
        <v>39</v>
      </c>
      <c r="R15" s="44" t="s">
        <v>223</v>
      </c>
      <c r="S15" s="43" t="s">
        <v>64</v>
      </c>
      <c r="T15" s="43" t="s">
        <v>224</v>
      </c>
    </row>
    <row r="16" spans="1:20" s="13" customFormat="1" ht="19.5" customHeight="1">
      <c r="A16" s="20">
        <v>8</v>
      </c>
      <c r="B16" s="10">
        <v>2214432077</v>
      </c>
      <c r="C16" s="11" t="s">
        <v>161</v>
      </c>
      <c r="D16" s="11" t="s">
        <v>162</v>
      </c>
      <c r="E16" s="10" t="s">
        <v>84</v>
      </c>
      <c r="F16" s="24">
        <v>17</v>
      </c>
      <c r="G16" s="24">
        <v>3</v>
      </c>
      <c r="H16" s="20">
        <v>0</v>
      </c>
      <c r="I16" s="20">
        <v>0</v>
      </c>
      <c r="J16" s="12">
        <f t="shared" si="0"/>
        <v>20</v>
      </c>
      <c r="K16" s="12">
        <f>VLOOKUP(B16,'[3]WITHOUT PF'!$D$6:$BE$193,54,0)</f>
        <v>18993</v>
      </c>
      <c r="L16" s="12">
        <f t="shared" si="1"/>
        <v>12253.548387096773</v>
      </c>
      <c r="M16" s="20">
        <f t="shared" si="2"/>
        <v>92</v>
      </c>
      <c r="N16" s="20">
        <v>0</v>
      </c>
      <c r="O16" s="12">
        <f t="shared" si="3"/>
        <v>12161.548387096773</v>
      </c>
      <c r="P16" s="20"/>
      <c r="Q16" s="43" t="s">
        <v>48</v>
      </c>
      <c r="R16" s="44" t="s">
        <v>179</v>
      </c>
      <c r="S16" s="43" t="s">
        <v>180</v>
      </c>
      <c r="T16" s="43" t="s">
        <v>181</v>
      </c>
    </row>
    <row r="17" spans="1:20" s="13" customFormat="1" ht="19.5" customHeight="1">
      <c r="A17" s="20">
        <v>9</v>
      </c>
      <c r="B17" s="10">
        <v>2214805058</v>
      </c>
      <c r="C17" s="11" t="s">
        <v>219</v>
      </c>
      <c r="D17" s="11" t="s">
        <v>220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43" t="s">
        <v>39</v>
      </c>
      <c r="R17" s="44" t="s">
        <v>226</v>
      </c>
      <c r="S17" s="43" t="s">
        <v>227</v>
      </c>
      <c r="T17" s="43" t="s">
        <v>228</v>
      </c>
    </row>
    <row r="18" spans="1:20" s="13" customFormat="1" ht="19.5" customHeight="1">
      <c r="A18" s="20">
        <v>10</v>
      </c>
      <c r="B18" s="10">
        <v>2214655859</v>
      </c>
      <c r="C18" s="11" t="s">
        <v>429</v>
      </c>
      <c r="D18" s="11" t="s">
        <v>430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43" t="s">
        <v>39</v>
      </c>
      <c r="R18" s="44" t="s">
        <v>440</v>
      </c>
      <c r="S18" s="43" t="s">
        <v>40</v>
      </c>
      <c r="T18" s="43" t="s">
        <v>144</v>
      </c>
    </row>
    <row r="19" spans="1:20" s="13" customFormat="1" ht="19.5" customHeight="1">
      <c r="A19" s="20">
        <v>11</v>
      </c>
      <c r="B19" s="10">
        <v>2214805054</v>
      </c>
      <c r="C19" s="11" t="s">
        <v>69</v>
      </c>
      <c r="D19" s="11" t="s">
        <v>218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VLOOKUP(B19,'[3]WITHOUT PF'!$D$6:$BE$193,54,0)</f>
        <v>17234</v>
      </c>
      <c r="L19" s="12">
        <f t="shared" si="1"/>
        <v>17234</v>
      </c>
      <c r="M19" s="20">
        <f t="shared" si="2"/>
        <v>130</v>
      </c>
      <c r="N19" s="20">
        <v>0</v>
      </c>
      <c r="O19" s="12">
        <f t="shared" si="3"/>
        <v>17104</v>
      </c>
      <c r="P19" s="20"/>
      <c r="Q19" s="43" t="s">
        <v>48</v>
      </c>
      <c r="R19" s="44" t="s">
        <v>225</v>
      </c>
      <c r="S19" s="43" t="s">
        <v>73</v>
      </c>
      <c r="T19" s="43" t="s">
        <v>49</v>
      </c>
    </row>
    <row r="20" spans="1:20" s="13" customFormat="1" ht="19.5" customHeight="1">
      <c r="A20" s="20">
        <v>12</v>
      </c>
      <c r="B20" s="10">
        <v>2214953055</v>
      </c>
      <c r="C20" s="11" t="s">
        <v>431</v>
      </c>
      <c r="D20" s="11" t="s">
        <v>432</v>
      </c>
      <c r="E20" s="10" t="s">
        <v>186</v>
      </c>
      <c r="F20" s="24">
        <v>24</v>
      </c>
      <c r="G20" s="24">
        <v>4</v>
      </c>
      <c r="H20" s="20">
        <v>0</v>
      </c>
      <c r="I20" s="20">
        <v>2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20228.709677419352</v>
      </c>
      <c r="M20" s="20">
        <f t="shared" si="2"/>
        <v>152</v>
      </c>
      <c r="N20" s="20">
        <v>0</v>
      </c>
      <c r="O20" s="12">
        <f t="shared" si="3"/>
        <v>20076.709677419352</v>
      </c>
      <c r="P20" s="20"/>
      <c r="Q20" s="43" t="s">
        <v>29</v>
      </c>
      <c r="R20" s="44" t="s">
        <v>441</v>
      </c>
      <c r="S20" s="43" t="s">
        <v>442</v>
      </c>
      <c r="T20" s="43" t="s">
        <v>443</v>
      </c>
    </row>
    <row r="21" spans="1:20" s="13" customFormat="1" ht="19.5" customHeight="1">
      <c r="A21" s="20">
        <v>13</v>
      </c>
      <c r="B21" s="10">
        <v>1013940260</v>
      </c>
      <c r="C21" s="11" t="s">
        <v>89</v>
      </c>
      <c r="D21" s="11" t="s">
        <v>100</v>
      </c>
      <c r="E21" s="10" t="s">
        <v>25</v>
      </c>
      <c r="F21" s="24">
        <v>19</v>
      </c>
      <c r="G21" s="24">
        <v>3</v>
      </c>
      <c r="H21" s="20">
        <v>0</v>
      </c>
      <c r="I21" s="20">
        <v>1</v>
      </c>
      <c r="J21" s="12">
        <f t="shared" si="0"/>
        <v>23</v>
      </c>
      <c r="K21" s="12">
        <f>VLOOKUP(B21,'[3]WITHOUT PF'!$D$6:$BE$193,54,0)</f>
        <v>17234</v>
      </c>
      <c r="L21" s="12">
        <f t="shared" si="1"/>
        <v>12786.516129032258</v>
      </c>
      <c r="M21" s="20">
        <f t="shared" si="2"/>
        <v>96</v>
      </c>
      <c r="N21" s="20">
        <v>0</v>
      </c>
      <c r="O21" s="12">
        <f t="shared" si="3"/>
        <v>12690.516129032258</v>
      </c>
      <c r="P21" s="20"/>
      <c r="Q21" s="43" t="s">
        <v>50</v>
      </c>
      <c r="R21" s="44" t="s">
        <v>110</v>
      </c>
      <c r="S21" s="43" t="s">
        <v>111</v>
      </c>
      <c r="T21" s="43" t="s">
        <v>112</v>
      </c>
    </row>
    <row r="22" spans="1:20" s="13" customFormat="1" ht="19.5" customHeight="1">
      <c r="A22" s="20">
        <v>14</v>
      </c>
      <c r="B22" s="27">
        <v>2214393875</v>
      </c>
      <c r="C22" s="11" t="s">
        <v>241</v>
      </c>
      <c r="D22" s="11" t="s">
        <v>244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248</v>
      </c>
      <c r="R22" s="44" t="s">
        <v>250</v>
      </c>
      <c r="S22" s="43" t="s">
        <v>251</v>
      </c>
      <c r="T22" s="43" t="s">
        <v>252</v>
      </c>
    </row>
    <row r="23" spans="1:20" s="13" customFormat="1" ht="19.5" customHeight="1">
      <c r="A23" s="20">
        <v>15</v>
      </c>
      <c r="B23" s="27">
        <v>2214680814</v>
      </c>
      <c r="C23" s="11" t="s">
        <v>54</v>
      </c>
      <c r="D23" s="11" t="s">
        <v>55</v>
      </c>
      <c r="E23" s="10" t="s">
        <v>25</v>
      </c>
      <c r="F23" s="24">
        <v>4</v>
      </c>
      <c r="G23" s="24">
        <v>0</v>
      </c>
      <c r="H23" s="20">
        <v>0</v>
      </c>
      <c r="I23" s="20">
        <v>0</v>
      </c>
      <c r="J23" s="12">
        <f t="shared" si="0"/>
        <v>4</v>
      </c>
      <c r="K23" s="12">
        <f>VLOOKUP(B23,'[3]WITHOUT PF'!$D$6:$BE$193,54,0)</f>
        <v>17234</v>
      </c>
      <c r="L23" s="12">
        <f t="shared" si="1"/>
        <v>2223.7419354838707</v>
      </c>
      <c r="M23" s="20">
        <f t="shared" si="2"/>
        <v>17</v>
      </c>
      <c r="N23" s="20">
        <v>0</v>
      </c>
      <c r="O23" s="12">
        <f t="shared" si="3"/>
        <v>2206.7419354838707</v>
      </c>
      <c r="P23" s="20"/>
      <c r="Q23" s="43" t="s">
        <v>43</v>
      </c>
      <c r="R23" s="44" t="s">
        <v>59</v>
      </c>
      <c r="S23" s="43" t="s">
        <v>61</v>
      </c>
      <c r="T23" s="43" t="s">
        <v>374</v>
      </c>
    </row>
    <row r="24" spans="1:20" s="13" customFormat="1" ht="19.5" customHeight="1">
      <c r="A24" s="20">
        <v>16</v>
      </c>
      <c r="B24" s="27">
        <v>2213077572</v>
      </c>
      <c r="C24" s="11" t="s">
        <v>369</v>
      </c>
      <c r="D24" s="11" t="s">
        <v>370</v>
      </c>
      <c r="E24" s="10" t="s">
        <v>25</v>
      </c>
      <c r="F24" s="24">
        <v>23</v>
      </c>
      <c r="G24" s="24">
        <v>4</v>
      </c>
      <c r="H24" s="20">
        <v>0</v>
      </c>
      <c r="I24" s="20">
        <v>1</v>
      </c>
      <c r="J24" s="12">
        <f t="shared" si="0"/>
        <v>28</v>
      </c>
      <c r="K24" s="12">
        <f>VLOOKUP(B24,'[3]WITHOUT PF'!$D$6:$BE$193,54,0)</f>
        <v>17234</v>
      </c>
      <c r="L24" s="12">
        <f t="shared" si="1"/>
        <v>15566.193548387095</v>
      </c>
      <c r="M24" s="20">
        <f t="shared" si="2"/>
        <v>117</v>
      </c>
      <c r="N24" s="20">
        <v>0</v>
      </c>
      <c r="O24" s="12">
        <f t="shared" si="3"/>
        <v>15449.193548387095</v>
      </c>
      <c r="P24" s="20"/>
      <c r="Q24" s="43" t="s">
        <v>29</v>
      </c>
      <c r="R24" s="44" t="s">
        <v>375</v>
      </c>
      <c r="S24" s="43" t="s">
        <v>283</v>
      </c>
      <c r="T24" s="43" t="s">
        <v>376</v>
      </c>
    </row>
    <row r="25" spans="1:20" s="13" customFormat="1" ht="19.5" customHeight="1">
      <c r="A25" s="20">
        <v>17</v>
      </c>
      <c r="B25" s="27">
        <v>2214956500</v>
      </c>
      <c r="C25" s="11" t="s">
        <v>452</v>
      </c>
      <c r="D25" s="11" t="s">
        <v>453</v>
      </c>
      <c r="E25" s="10" t="s">
        <v>25</v>
      </c>
      <c r="F25" s="24">
        <v>26</v>
      </c>
      <c r="G25" s="24">
        <v>4</v>
      </c>
      <c r="H25" s="20">
        <v>0</v>
      </c>
      <c r="I25" s="20">
        <v>1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261</v>
      </c>
      <c r="R25" s="44" t="s">
        <v>462</v>
      </c>
      <c r="S25" s="43" t="s">
        <v>37</v>
      </c>
      <c r="T25" s="43" t="s">
        <v>286</v>
      </c>
    </row>
    <row r="26" spans="1:20" s="13" customFormat="1" ht="19.5" customHeight="1">
      <c r="A26" s="20">
        <v>18</v>
      </c>
      <c r="B26" s="27">
        <v>2214716102</v>
      </c>
      <c r="C26" s="11" t="s">
        <v>183</v>
      </c>
      <c r="D26" s="11" t="s">
        <v>83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27</v>
      </c>
      <c r="R26" s="44" t="s">
        <v>202</v>
      </c>
      <c r="S26" s="43" t="s">
        <v>52</v>
      </c>
      <c r="T26" s="43" t="s">
        <v>88</v>
      </c>
    </row>
    <row r="27" spans="1:20" s="13" customFormat="1" ht="19.5" customHeight="1">
      <c r="A27" s="20">
        <v>19</v>
      </c>
      <c r="B27" s="27">
        <v>2214956501</v>
      </c>
      <c r="C27" s="11" t="s">
        <v>454</v>
      </c>
      <c r="D27" s="11" t="s">
        <v>455</v>
      </c>
      <c r="E27" s="10" t="s">
        <v>25</v>
      </c>
      <c r="F27" s="24">
        <v>26</v>
      </c>
      <c r="G27" s="24">
        <v>4</v>
      </c>
      <c r="H27" s="20">
        <v>0</v>
      </c>
      <c r="I27" s="20">
        <v>1</v>
      </c>
      <c r="J27" s="12">
        <f t="shared" si="0"/>
        <v>31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463</v>
      </c>
      <c r="S27" s="43" t="s">
        <v>119</v>
      </c>
      <c r="T27" s="43" t="s">
        <v>120</v>
      </c>
    </row>
    <row r="28" spans="1:20" s="13" customFormat="1" ht="19.5" customHeight="1">
      <c r="A28" s="20">
        <v>20</v>
      </c>
      <c r="B28" s="27">
        <v>2214732055</v>
      </c>
      <c r="C28" s="11" t="s">
        <v>131</v>
      </c>
      <c r="D28" s="11" t="s">
        <v>132</v>
      </c>
      <c r="E28" s="10" t="s">
        <v>25</v>
      </c>
      <c r="F28" s="24">
        <v>26</v>
      </c>
      <c r="G28" s="24">
        <v>4</v>
      </c>
      <c r="H28" s="20">
        <v>0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38</v>
      </c>
      <c r="R28" s="44" t="s">
        <v>182</v>
      </c>
      <c r="S28" s="43" t="s">
        <v>62</v>
      </c>
      <c r="T28" s="43" t="s">
        <v>63</v>
      </c>
    </row>
    <row r="29" spans="1:20" s="13" customFormat="1" ht="19.5" customHeight="1">
      <c r="A29" s="20">
        <v>21</v>
      </c>
      <c r="B29" s="27">
        <v>2214943075</v>
      </c>
      <c r="C29" s="11" t="s">
        <v>408</v>
      </c>
      <c r="D29" s="11" t="s">
        <v>234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0</v>
      </c>
      <c r="O29" s="12">
        <f t="shared" si="3"/>
        <v>17104</v>
      </c>
      <c r="P29" s="20"/>
      <c r="Q29" s="43" t="s">
        <v>27</v>
      </c>
      <c r="R29" s="44" t="s">
        <v>419</v>
      </c>
      <c r="S29" s="43" t="s">
        <v>415</v>
      </c>
      <c r="T29" s="43" t="s">
        <v>416</v>
      </c>
    </row>
    <row r="30" spans="1:20" s="13" customFormat="1" ht="19.5" customHeight="1">
      <c r="A30" s="20">
        <v>22</v>
      </c>
      <c r="B30" s="27">
        <v>2214953060</v>
      </c>
      <c r="C30" s="11" t="s">
        <v>433</v>
      </c>
      <c r="D30" s="11" t="s">
        <v>434</v>
      </c>
      <c r="E30" s="10" t="s">
        <v>186</v>
      </c>
      <c r="F30" s="24">
        <v>22</v>
      </c>
      <c r="G30" s="24">
        <v>3</v>
      </c>
      <c r="H30" s="20">
        <v>0</v>
      </c>
      <c r="I30" s="20">
        <v>0</v>
      </c>
      <c r="J30" s="12">
        <f t="shared" si="0"/>
        <v>25</v>
      </c>
      <c r="K30" s="12">
        <f>VLOOKUP(B30,'[3]WITHOUT PF'!$D$6:$BE$193,54,0)</f>
        <v>20903</v>
      </c>
      <c r="L30" s="12">
        <f t="shared" si="1"/>
        <v>16857.25806451613</v>
      </c>
      <c r="M30" s="20">
        <f t="shared" si="2"/>
        <v>127</v>
      </c>
      <c r="N30" s="20">
        <v>0</v>
      </c>
      <c r="O30" s="12">
        <f t="shared" si="3"/>
        <v>16730.25806451613</v>
      </c>
      <c r="P30" s="20"/>
      <c r="Q30" s="43" t="s">
        <v>50</v>
      </c>
      <c r="R30" s="44" t="s">
        <v>444</v>
      </c>
      <c r="S30" s="43" t="s">
        <v>284</v>
      </c>
      <c r="T30" s="43" t="s">
        <v>445</v>
      </c>
    </row>
    <row r="31" spans="1:20" s="13" customFormat="1" ht="19.5" customHeight="1">
      <c r="A31" s="20">
        <v>23</v>
      </c>
      <c r="B31" s="27">
        <v>2214732052</v>
      </c>
      <c r="C31" s="11" t="s">
        <v>409</v>
      </c>
      <c r="D31" s="11" t="s">
        <v>410</v>
      </c>
      <c r="E31" s="10" t="s">
        <v>25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43" t="s">
        <v>29</v>
      </c>
      <c r="R31" s="44" t="s">
        <v>418</v>
      </c>
      <c r="S31" s="43" t="s">
        <v>413</v>
      </c>
      <c r="T31" s="43" t="s">
        <v>414</v>
      </c>
    </row>
    <row r="32" spans="1:20" s="13" customFormat="1" ht="19.5" customHeight="1">
      <c r="A32" s="20">
        <v>24</v>
      </c>
      <c r="B32" s="27">
        <v>2214889151</v>
      </c>
      <c r="C32" s="11" t="s">
        <v>306</v>
      </c>
      <c r="D32" s="11" t="s">
        <v>307</v>
      </c>
      <c r="E32" s="10" t="s">
        <v>25</v>
      </c>
      <c r="F32" s="24">
        <v>25</v>
      </c>
      <c r="G32" s="24">
        <v>4</v>
      </c>
      <c r="H32" s="20">
        <v>0</v>
      </c>
      <c r="I32" s="20">
        <v>0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16122.129032258063</v>
      </c>
      <c r="M32" s="20">
        <f t="shared" si="2"/>
        <v>121</v>
      </c>
      <c r="N32" s="20">
        <v>0</v>
      </c>
      <c r="O32" s="12">
        <f t="shared" si="3"/>
        <v>16001.129032258063</v>
      </c>
      <c r="P32" s="20"/>
      <c r="Q32" s="43" t="s">
        <v>51</v>
      </c>
      <c r="R32" s="44" t="s">
        <v>315</v>
      </c>
      <c r="S32" s="43" t="s">
        <v>316</v>
      </c>
      <c r="T32" s="43" t="s">
        <v>317</v>
      </c>
    </row>
    <row r="33" spans="1:20" s="13" customFormat="1" ht="19.5" customHeight="1">
      <c r="A33" s="20">
        <v>25</v>
      </c>
      <c r="B33" s="27">
        <v>2214943286</v>
      </c>
      <c r="C33" s="11" t="s">
        <v>411</v>
      </c>
      <c r="D33" s="11" t="s">
        <v>412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29</v>
      </c>
      <c r="R33" s="44" t="s">
        <v>417</v>
      </c>
      <c r="S33" s="43" t="s">
        <v>221</v>
      </c>
      <c r="T33" s="43" t="s">
        <v>222</v>
      </c>
    </row>
    <row r="34" spans="1:20" s="13" customFormat="1" ht="19.5" customHeight="1">
      <c r="A34" s="20">
        <v>26</v>
      </c>
      <c r="B34" s="27">
        <v>2214923408</v>
      </c>
      <c r="C34" s="11" t="s">
        <v>377</v>
      </c>
      <c r="D34" s="11" t="s">
        <v>378</v>
      </c>
      <c r="E34" s="10" t="s">
        <v>128</v>
      </c>
      <c r="F34" s="24">
        <v>26</v>
      </c>
      <c r="G34" s="24">
        <v>4</v>
      </c>
      <c r="H34" s="20">
        <v>0</v>
      </c>
      <c r="I34" s="20">
        <v>1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43" t="s">
        <v>261</v>
      </c>
      <c r="R34" s="44" t="s">
        <v>379</v>
      </c>
      <c r="S34" s="43" t="s">
        <v>380</v>
      </c>
      <c r="T34" s="43" t="s">
        <v>381</v>
      </c>
    </row>
    <row r="35" spans="1:20" s="13" customFormat="1" ht="19.5" customHeight="1">
      <c r="A35" s="20">
        <v>27</v>
      </c>
      <c r="B35" s="27">
        <v>2214510232</v>
      </c>
      <c r="C35" s="11" t="s">
        <v>98</v>
      </c>
      <c r="D35" s="11" t="s">
        <v>106</v>
      </c>
      <c r="E35" s="10" t="s">
        <v>25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17234</v>
      </c>
      <c r="L35" s="12">
        <f t="shared" si="1"/>
        <v>16678.06451612903</v>
      </c>
      <c r="M35" s="20">
        <f t="shared" si="2"/>
        <v>126</v>
      </c>
      <c r="N35" s="20">
        <v>0</v>
      </c>
      <c r="O35" s="12">
        <f t="shared" si="3"/>
        <v>16552.06451612903</v>
      </c>
      <c r="P35" s="20"/>
      <c r="Q35" s="43" t="s">
        <v>124</v>
      </c>
      <c r="R35" s="44" t="s">
        <v>125</v>
      </c>
      <c r="S35" s="43" t="s">
        <v>126</v>
      </c>
      <c r="T35" s="43" t="s">
        <v>127</v>
      </c>
    </row>
    <row r="36" spans="1:20" s="13" customFormat="1" ht="19.5" customHeight="1">
      <c r="A36" s="20">
        <v>28</v>
      </c>
      <c r="B36" s="27">
        <v>1013875994</v>
      </c>
      <c r="C36" s="11" t="s">
        <v>81</v>
      </c>
      <c r="D36" s="11" t="s">
        <v>82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48</v>
      </c>
      <c r="R36" s="44" t="s">
        <v>86</v>
      </c>
      <c r="S36" s="43" t="s">
        <v>37</v>
      </c>
      <c r="T36" s="43" t="s">
        <v>87</v>
      </c>
    </row>
    <row r="37" spans="1:20" s="13" customFormat="1" ht="19.5" customHeight="1">
      <c r="A37" s="20">
        <v>29</v>
      </c>
      <c r="B37" s="27">
        <v>2214925255</v>
      </c>
      <c r="C37" s="11" t="s">
        <v>372</v>
      </c>
      <c r="D37" s="11" t="s">
        <v>373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43" t="s">
        <v>36</v>
      </c>
      <c r="R37" s="44" t="s">
        <v>382</v>
      </c>
      <c r="S37" s="43" t="s">
        <v>383</v>
      </c>
      <c r="T37" s="43" t="s">
        <v>384</v>
      </c>
    </row>
    <row r="38" spans="1:20" s="13" customFormat="1" ht="19.5" customHeight="1">
      <c r="A38" s="20">
        <v>30</v>
      </c>
      <c r="B38" s="27">
        <v>1114626427</v>
      </c>
      <c r="C38" s="11" t="s">
        <v>371</v>
      </c>
      <c r="D38" s="11" t="s">
        <v>255</v>
      </c>
      <c r="E38" s="10" t="s">
        <v>338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43" t="s">
        <v>39</v>
      </c>
      <c r="R38" s="44" t="s">
        <v>385</v>
      </c>
      <c r="S38" s="43" t="s">
        <v>386</v>
      </c>
      <c r="T38" s="43" t="s">
        <v>387</v>
      </c>
    </row>
    <row r="39" spans="1:20" s="13" customFormat="1" ht="19.5" customHeight="1">
      <c r="A39" s="20">
        <v>31</v>
      </c>
      <c r="B39" s="27">
        <v>2214979896</v>
      </c>
      <c r="C39" s="11" t="s">
        <v>526</v>
      </c>
      <c r="D39" s="11" t="s">
        <v>527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16678.06451612903</v>
      </c>
      <c r="M39" s="20">
        <f t="shared" si="2"/>
        <v>126</v>
      </c>
      <c r="N39" s="20">
        <v>0</v>
      </c>
      <c r="O39" s="12">
        <f t="shared" si="3"/>
        <v>16552.06451612903</v>
      </c>
      <c r="P39" s="20"/>
      <c r="Q39" s="43" t="s">
        <v>248</v>
      </c>
      <c r="R39" s="44" t="s">
        <v>539</v>
      </c>
      <c r="S39" s="43" t="s">
        <v>28</v>
      </c>
      <c r="T39" s="43" t="s">
        <v>540</v>
      </c>
    </row>
    <row r="40" spans="1:20" s="13" customFormat="1" ht="19.5" customHeight="1">
      <c r="A40" s="20">
        <v>32</v>
      </c>
      <c r="B40" s="27">
        <v>2017149123</v>
      </c>
      <c r="C40" s="11" t="s">
        <v>53</v>
      </c>
      <c r="D40" s="11" t="s">
        <v>102</v>
      </c>
      <c r="E40" s="10" t="s">
        <v>25</v>
      </c>
      <c r="F40" s="24">
        <v>26</v>
      </c>
      <c r="G40" s="24">
        <v>4</v>
      </c>
      <c r="H40" s="20">
        <v>0</v>
      </c>
      <c r="I40" s="20">
        <v>1</v>
      </c>
      <c r="J40" s="12">
        <f t="shared" si="0"/>
        <v>31</v>
      </c>
      <c r="K40" s="12">
        <f>VLOOKUP(B40,'[3]WITHOUT PF'!$D$6:$BE$193,54,0)</f>
        <v>17234</v>
      </c>
      <c r="L40" s="12">
        <f t="shared" si="1"/>
        <v>17234</v>
      </c>
      <c r="M40" s="20">
        <f t="shared" si="2"/>
        <v>130</v>
      </c>
      <c r="N40" s="20">
        <v>0</v>
      </c>
      <c r="O40" s="12">
        <f t="shared" si="3"/>
        <v>17104</v>
      </c>
      <c r="P40" s="20"/>
      <c r="Q40" s="43" t="s">
        <v>48</v>
      </c>
      <c r="R40" s="44" t="s">
        <v>113</v>
      </c>
      <c r="S40" s="43" t="s">
        <v>114</v>
      </c>
      <c r="T40" s="43" t="s">
        <v>49</v>
      </c>
    </row>
    <row r="41" spans="1:20" s="13" customFormat="1" ht="19.5" customHeight="1">
      <c r="A41" s="20">
        <v>33</v>
      </c>
      <c r="B41" s="27">
        <v>2214980835</v>
      </c>
      <c r="C41" s="11" t="s">
        <v>528</v>
      </c>
      <c r="D41" s="11" t="s">
        <v>529</v>
      </c>
      <c r="E41" s="10" t="s">
        <v>25</v>
      </c>
      <c r="F41" s="24">
        <v>26</v>
      </c>
      <c r="G41" s="24">
        <v>4</v>
      </c>
      <c r="H41" s="20">
        <v>0</v>
      </c>
      <c r="I41" s="20">
        <v>1</v>
      </c>
      <c r="J41" s="12">
        <f t="shared" si="0"/>
        <v>31</v>
      </c>
      <c r="K41" s="12">
        <f>VLOOKUP(B41,'[3]WITHOUT PF'!$D$6:$BE$193,54,0)</f>
        <v>17234</v>
      </c>
      <c r="L41" s="12">
        <f t="shared" si="1"/>
        <v>17234</v>
      </c>
      <c r="M41" s="20">
        <f t="shared" si="2"/>
        <v>130</v>
      </c>
      <c r="N41" s="20">
        <v>0</v>
      </c>
      <c r="O41" s="12">
        <f t="shared" si="3"/>
        <v>17104</v>
      </c>
      <c r="P41" s="20"/>
      <c r="Q41" s="43" t="s">
        <v>541</v>
      </c>
      <c r="R41" s="44" t="s">
        <v>542</v>
      </c>
      <c r="S41" s="43" t="s">
        <v>28</v>
      </c>
      <c r="T41" s="43" t="s">
        <v>543</v>
      </c>
    </row>
    <row r="42" spans="1:20" s="13" customFormat="1" ht="19.5" customHeight="1">
      <c r="A42" s="20">
        <v>34</v>
      </c>
      <c r="B42" s="27">
        <v>2214385825</v>
      </c>
      <c r="C42" s="11" t="s">
        <v>148</v>
      </c>
      <c r="D42" s="11" t="s">
        <v>149</v>
      </c>
      <c r="E42" s="10" t="s">
        <v>58</v>
      </c>
      <c r="F42" s="24">
        <v>25</v>
      </c>
      <c r="G42" s="24">
        <v>4</v>
      </c>
      <c r="H42" s="20">
        <v>0</v>
      </c>
      <c r="I42" s="20">
        <v>2</v>
      </c>
      <c r="J42" s="12">
        <f t="shared" si="0"/>
        <v>31</v>
      </c>
      <c r="K42" s="12">
        <f>VLOOKUP(B42,'[3]WITHOUT PF'!$D$6:$BE$193,54,0)</f>
        <v>20903</v>
      </c>
      <c r="L42" s="12">
        <f t="shared" si="1"/>
        <v>20903</v>
      </c>
      <c r="M42" s="20">
        <f t="shared" si="2"/>
        <v>157</v>
      </c>
      <c r="N42" s="20">
        <v>0</v>
      </c>
      <c r="O42" s="12">
        <f t="shared" si="3"/>
        <v>20746</v>
      </c>
      <c r="P42" s="20"/>
      <c r="Q42" s="43" t="s">
        <v>35</v>
      </c>
      <c r="R42" s="44" t="s">
        <v>165</v>
      </c>
      <c r="S42" s="43" t="s">
        <v>166</v>
      </c>
      <c r="T42" s="43" t="s">
        <v>167</v>
      </c>
    </row>
    <row r="43" spans="1:20" s="13" customFormat="1" ht="19.5" customHeight="1">
      <c r="A43" s="20">
        <v>35</v>
      </c>
      <c r="B43" s="27">
        <v>2214571235</v>
      </c>
      <c r="C43" s="11" t="s">
        <v>184</v>
      </c>
      <c r="D43" s="11" t="s">
        <v>103</v>
      </c>
      <c r="E43" s="10" t="s">
        <v>84</v>
      </c>
      <c r="F43" s="24">
        <v>27</v>
      </c>
      <c r="G43" s="24">
        <v>4</v>
      </c>
      <c r="H43" s="20">
        <v>0</v>
      </c>
      <c r="I43" s="20">
        <v>0</v>
      </c>
      <c r="J43" s="12">
        <f t="shared" si="0"/>
        <v>31</v>
      </c>
      <c r="K43" s="12">
        <f>VLOOKUP(B43,'[3]WITHOUT PF'!$D$6:$BE$193,54,0)</f>
        <v>20903</v>
      </c>
      <c r="L43" s="12">
        <f t="shared" si="1"/>
        <v>20903</v>
      </c>
      <c r="M43" s="20">
        <f t="shared" si="2"/>
        <v>157</v>
      </c>
      <c r="N43" s="20">
        <v>0</v>
      </c>
      <c r="O43" s="12">
        <f t="shared" si="3"/>
        <v>20746</v>
      </c>
      <c r="P43" s="20"/>
      <c r="Q43" s="43" t="s">
        <v>29</v>
      </c>
      <c r="R43" s="44" t="s">
        <v>187</v>
      </c>
      <c r="S43" s="43" t="s">
        <v>117</v>
      </c>
      <c r="T43" s="43" t="s">
        <v>188</v>
      </c>
    </row>
    <row r="44" spans="1:20" s="13" customFormat="1" ht="19.5" customHeight="1">
      <c r="A44" s="20">
        <v>36</v>
      </c>
      <c r="B44" s="27">
        <v>2214273439</v>
      </c>
      <c r="C44" s="11" t="s">
        <v>146</v>
      </c>
      <c r="D44" s="11" t="s">
        <v>147</v>
      </c>
      <c r="E44" s="10" t="s">
        <v>92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1"/>
        <v>17234</v>
      </c>
      <c r="M44" s="20">
        <f t="shared" si="2"/>
        <v>130</v>
      </c>
      <c r="N44" s="20">
        <v>0</v>
      </c>
      <c r="O44" s="12">
        <f t="shared" si="3"/>
        <v>17104</v>
      </c>
      <c r="P44" s="20"/>
      <c r="Q44" s="43" t="s">
        <v>39</v>
      </c>
      <c r="R44" s="44" t="s">
        <v>164</v>
      </c>
      <c r="S44" s="43" t="s">
        <v>115</v>
      </c>
      <c r="T44" s="43" t="s">
        <v>116</v>
      </c>
    </row>
    <row r="45" spans="1:20" s="13" customFormat="1" ht="19.5" customHeight="1">
      <c r="A45" s="20">
        <v>37</v>
      </c>
      <c r="B45" s="27">
        <v>2214686739</v>
      </c>
      <c r="C45" s="11" t="s">
        <v>56</v>
      </c>
      <c r="D45" s="11" t="s">
        <v>57</v>
      </c>
      <c r="E45" s="10" t="s">
        <v>58</v>
      </c>
      <c r="F45" s="24">
        <v>23</v>
      </c>
      <c r="G45" s="24">
        <v>4</v>
      </c>
      <c r="H45" s="20">
        <v>0</v>
      </c>
      <c r="I45" s="20">
        <v>0</v>
      </c>
      <c r="J45" s="12">
        <f t="shared" si="0"/>
        <v>27</v>
      </c>
      <c r="K45" s="12">
        <f>VLOOKUP(B45,'[3]WITHOUT PF'!$D$6:$BE$193,54,0)</f>
        <v>20903</v>
      </c>
      <c r="L45" s="12">
        <f t="shared" si="1"/>
        <v>18205.838709677417</v>
      </c>
      <c r="M45" s="20">
        <f t="shared" si="2"/>
        <v>137</v>
      </c>
      <c r="N45" s="20">
        <v>0</v>
      </c>
      <c r="O45" s="12">
        <f t="shared" si="3"/>
        <v>18068.838709677417</v>
      </c>
      <c r="P45" s="20"/>
      <c r="Q45" s="43" t="s">
        <v>29</v>
      </c>
      <c r="R45" s="44" t="s">
        <v>60</v>
      </c>
      <c r="S45" s="43" t="s">
        <v>65</v>
      </c>
      <c r="T45" s="43" t="s">
        <v>66</v>
      </c>
    </row>
    <row r="46" spans="1:20" s="13" customFormat="1" ht="19.5" customHeight="1">
      <c r="A46" s="20">
        <v>38</v>
      </c>
      <c r="B46" s="27">
        <v>1112856934</v>
      </c>
      <c r="C46" s="11" t="s">
        <v>157</v>
      </c>
      <c r="D46" s="11" t="s">
        <v>158</v>
      </c>
      <c r="E46" s="10" t="s">
        <v>96</v>
      </c>
      <c r="F46" s="24">
        <v>22</v>
      </c>
      <c r="G46" s="24">
        <v>4</v>
      </c>
      <c r="H46" s="20">
        <v>0</v>
      </c>
      <c r="I46" s="20">
        <v>5</v>
      </c>
      <c r="J46" s="12">
        <f t="shared" si="0"/>
        <v>31</v>
      </c>
      <c r="K46" s="12">
        <f>VLOOKUP(B46,'[3]WITHOUT PF'!$D$6:$BE$193,54,0)</f>
        <v>20903</v>
      </c>
      <c r="L46" s="12">
        <f t="shared" si="1"/>
        <v>20903</v>
      </c>
      <c r="M46" s="20">
        <f t="shared" si="2"/>
        <v>157</v>
      </c>
      <c r="N46" s="20">
        <v>0</v>
      </c>
      <c r="O46" s="12">
        <f t="shared" si="3"/>
        <v>20746</v>
      </c>
      <c r="P46" s="20"/>
      <c r="Q46" s="43" t="s">
        <v>39</v>
      </c>
      <c r="R46" s="44" t="s">
        <v>173</v>
      </c>
      <c r="S46" s="43" t="s">
        <v>174</v>
      </c>
      <c r="T46" s="43" t="s">
        <v>175</v>
      </c>
    </row>
    <row r="47" spans="1:20" s="13" customFormat="1" ht="19.5" customHeight="1">
      <c r="A47" s="20">
        <v>39</v>
      </c>
      <c r="B47" s="27">
        <v>6914384242</v>
      </c>
      <c r="C47" s="11" t="s">
        <v>159</v>
      </c>
      <c r="D47" s="11" t="s">
        <v>160</v>
      </c>
      <c r="E47" s="10" t="s">
        <v>91</v>
      </c>
      <c r="F47" s="24">
        <v>25</v>
      </c>
      <c r="G47" s="24">
        <v>4</v>
      </c>
      <c r="H47" s="20">
        <v>0</v>
      </c>
      <c r="I47" s="20">
        <v>2</v>
      </c>
      <c r="J47" s="12">
        <f t="shared" si="0"/>
        <v>31</v>
      </c>
      <c r="K47" s="12">
        <f>VLOOKUP(B47,'[3]WITHOUT PF'!$D$6:$BE$193,54,0)</f>
        <v>20903</v>
      </c>
      <c r="L47" s="12">
        <f t="shared" si="1"/>
        <v>20903</v>
      </c>
      <c r="M47" s="20">
        <f t="shared" si="2"/>
        <v>157</v>
      </c>
      <c r="N47" s="20">
        <v>0</v>
      </c>
      <c r="O47" s="12">
        <f t="shared" si="3"/>
        <v>20746</v>
      </c>
      <c r="P47" s="20"/>
      <c r="Q47" s="43" t="s">
        <v>50</v>
      </c>
      <c r="R47" s="44" t="s">
        <v>176</v>
      </c>
      <c r="S47" s="43" t="s">
        <v>177</v>
      </c>
      <c r="T47" s="43" t="s">
        <v>178</v>
      </c>
    </row>
    <row r="48" spans="1:20" s="13" customFormat="1" ht="19.5" customHeight="1">
      <c r="A48" s="20">
        <v>40</v>
      </c>
      <c r="B48" s="27">
        <v>2214273436</v>
      </c>
      <c r="C48" s="11" t="s">
        <v>152</v>
      </c>
      <c r="D48" s="11" t="s">
        <v>104</v>
      </c>
      <c r="E48" s="10" t="s">
        <v>84</v>
      </c>
      <c r="F48" s="24">
        <v>24</v>
      </c>
      <c r="G48" s="24">
        <v>4</v>
      </c>
      <c r="H48" s="20">
        <v>0</v>
      </c>
      <c r="I48" s="20">
        <v>2</v>
      </c>
      <c r="J48" s="12">
        <f t="shared" si="0"/>
        <v>30</v>
      </c>
      <c r="K48" s="12">
        <f>VLOOKUP(B48,'[3]WITHOUT PF'!$D$6:$BE$193,54,0)</f>
        <v>20903</v>
      </c>
      <c r="L48" s="12">
        <f t="shared" si="1"/>
        <v>20228.709677419352</v>
      </c>
      <c r="M48" s="20">
        <f t="shared" si="2"/>
        <v>152</v>
      </c>
      <c r="N48" s="20">
        <v>0</v>
      </c>
      <c r="O48" s="12">
        <f t="shared" si="3"/>
        <v>20076.709677419352</v>
      </c>
      <c r="P48" s="20"/>
      <c r="Q48" s="43" t="s">
        <v>36</v>
      </c>
      <c r="R48" s="44" t="s">
        <v>446</v>
      </c>
      <c r="S48" s="43" t="s">
        <v>447</v>
      </c>
      <c r="T48" s="43" t="s">
        <v>265</v>
      </c>
    </row>
    <row r="49" spans="1:20" s="13" customFormat="1" ht="19.5" customHeight="1">
      <c r="A49" s="20">
        <v>41</v>
      </c>
      <c r="B49" s="27">
        <v>2214421444</v>
      </c>
      <c r="C49" s="11" t="s">
        <v>42</v>
      </c>
      <c r="D49" s="11" t="s">
        <v>99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 t="shared" si="1"/>
        <v>17234</v>
      </c>
      <c r="M49" s="20">
        <f t="shared" si="2"/>
        <v>130</v>
      </c>
      <c r="N49" s="20">
        <v>0</v>
      </c>
      <c r="O49" s="12">
        <f t="shared" si="3"/>
        <v>17104</v>
      </c>
      <c r="P49" s="20"/>
      <c r="Q49" s="43" t="s">
        <v>29</v>
      </c>
      <c r="R49" s="44" t="s">
        <v>107</v>
      </c>
      <c r="S49" s="43" t="s">
        <v>108</v>
      </c>
      <c r="T49" s="43" t="s">
        <v>109</v>
      </c>
    </row>
    <row r="50" spans="1:20" s="13" customFormat="1" ht="19.5" customHeight="1">
      <c r="A50" s="20">
        <v>42</v>
      </c>
      <c r="B50" s="27">
        <v>2214928398</v>
      </c>
      <c r="C50" s="11" t="s">
        <v>388</v>
      </c>
      <c r="D50" s="11" t="s">
        <v>389</v>
      </c>
      <c r="E50" s="10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VLOOKUP(B50,'[3]WITHOUT PF'!$D$6:$BE$193,54,0)</f>
        <v>17234</v>
      </c>
      <c r="L50" s="12">
        <f t="shared" si="1"/>
        <v>17234</v>
      </c>
      <c r="M50" s="20">
        <f t="shared" si="2"/>
        <v>130</v>
      </c>
      <c r="N50" s="20">
        <v>0</v>
      </c>
      <c r="O50" s="12">
        <f t="shared" si="3"/>
        <v>17104</v>
      </c>
      <c r="P50" s="20"/>
      <c r="Q50" s="43" t="s">
        <v>208</v>
      </c>
      <c r="R50" s="44" t="s">
        <v>397</v>
      </c>
      <c r="S50" s="43" t="s">
        <v>398</v>
      </c>
      <c r="T50" s="43" t="s">
        <v>399</v>
      </c>
    </row>
    <row r="51" spans="1:20" s="13" customFormat="1" ht="19.5" customHeight="1">
      <c r="A51" s="20">
        <v>43</v>
      </c>
      <c r="B51" s="27">
        <v>2214934239</v>
      </c>
      <c r="C51" s="11" t="s">
        <v>359</v>
      </c>
      <c r="D51" s="11" t="s">
        <v>390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29</v>
      </c>
      <c r="R51" s="44" t="s">
        <v>405</v>
      </c>
      <c r="S51" s="43" t="s">
        <v>169</v>
      </c>
      <c r="T51" s="43" t="s">
        <v>400</v>
      </c>
    </row>
    <row r="52" spans="1:20" s="13" customFormat="1" ht="19.5" customHeight="1">
      <c r="A52" s="20">
        <v>44</v>
      </c>
      <c r="B52" s="27">
        <v>2214980837</v>
      </c>
      <c r="C52" s="11" t="s">
        <v>530</v>
      </c>
      <c r="D52" s="11" t="s">
        <v>531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 t="shared" si="1"/>
        <v>17234</v>
      </c>
      <c r="M52" s="20">
        <f t="shared" si="2"/>
        <v>130</v>
      </c>
      <c r="N52" s="20">
        <v>0</v>
      </c>
      <c r="O52" s="12">
        <f t="shared" si="3"/>
        <v>17104</v>
      </c>
      <c r="P52" s="20"/>
      <c r="Q52" s="43" t="s">
        <v>27</v>
      </c>
      <c r="R52" s="44" t="s">
        <v>544</v>
      </c>
      <c r="S52" s="43" t="s">
        <v>545</v>
      </c>
      <c r="T52" s="43" t="s">
        <v>546</v>
      </c>
    </row>
    <row r="53" spans="1:20" s="13" customFormat="1" ht="19.5" customHeight="1">
      <c r="A53" s="20">
        <v>45</v>
      </c>
      <c r="B53" s="27">
        <v>2214733455</v>
      </c>
      <c r="C53" s="11" t="s">
        <v>133</v>
      </c>
      <c r="D53" s="11" t="s">
        <v>134</v>
      </c>
      <c r="E53" s="10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f>VLOOKUP(B53,'[3]WITHOUT PF'!$D$6:$BE$193,54,0)</f>
        <v>17234</v>
      </c>
      <c r="L53" s="12">
        <f t="shared" si="1"/>
        <v>17234</v>
      </c>
      <c r="M53" s="20">
        <f t="shared" si="2"/>
        <v>130</v>
      </c>
      <c r="N53" s="20">
        <v>0</v>
      </c>
      <c r="O53" s="12">
        <f t="shared" si="3"/>
        <v>17104</v>
      </c>
      <c r="P53" s="20"/>
      <c r="Q53" s="43" t="s">
        <v>39</v>
      </c>
      <c r="R53" s="44" t="s">
        <v>140</v>
      </c>
      <c r="S53" s="43" t="s">
        <v>141</v>
      </c>
      <c r="T53" s="43" t="s">
        <v>142</v>
      </c>
    </row>
    <row r="54" spans="1:20" s="13" customFormat="1" ht="19.5" customHeight="1">
      <c r="A54" s="20">
        <v>46</v>
      </c>
      <c r="B54" s="27">
        <v>1013752164</v>
      </c>
      <c r="C54" s="11" t="s">
        <v>129</v>
      </c>
      <c r="D54" s="11" t="s">
        <v>130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VLOOKUP(B54,'[3]WITHOUT PF'!$D$6:$BE$193,54,0)</f>
        <v>17234</v>
      </c>
      <c r="L54" s="12">
        <f t="shared" si="1"/>
        <v>17234</v>
      </c>
      <c r="M54" s="20">
        <f t="shared" si="2"/>
        <v>130</v>
      </c>
      <c r="N54" s="20">
        <v>0</v>
      </c>
      <c r="O54" s="12">
        <f t="shared" si="3"/>
        <v>17104</v>
      </c>
      <c r="P54" s="20"/>
      <c r="Q54" s="43" t="s">
        <v>51</v>
      </c>
      <c r="R54" s="44" t="s">
        <v>136</v>
      </c>
      <c r="S54" s="43" t="s">
        <v>137</v>
      </c>
      <c r="T54" s="43" t="s">
        <v>138</v>
      </c>
    </row>
    <row r="55" spans="1:20" s="13" customFormat="1" ht="19.5" customHeight="1">
      <c r="A55" s="20">
        <v>47</v>
      </c>
      <c r="B55" s="27">
        <v>2214934247</v>
      </c>
      <c r="C55" s="11" t="s">
        <v>393</v>
      </c>
      <c r="D55" s="11" t="s">
        <v>394</v>
      </c>
      <c r="E55" s="10" t="s">
        <v>25</v>
      </c>
      <c r="F55" s="24">
        <v>26</v>
      </c>
      <c r="G55" s="24">
        <v>4</v>
      </c>
      <c r="H55" s="20">
        <v>0</v>
      </c>
      <c r="I55" s="20">
        <v>1</v>
      </c>
      <c r="J55" s="12">
        <f t="shared" si="0"/>
        <v>31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261</v>
      </c>
      <c r="R55" s="44" t="s">
        <v>403</v>
      </c>
      <c r="S55" s="43" t="s">
        <v>37</v>
      </c>
      <c r="T55" s="43" t="s">
        <v>286</v>
      </c>
    </row>
    <row r="56" spans="1:20" s="13" customFormat="1" ht="19.5" customHeight="1">
      <c r="A56" s="20">
        <v>48</v>
      </c>
      <c r="B56" s="27">
        <v>2214934251</v>
      </c>
      <c r="C56" s="11" t="s">
        <v>395</v>
      </c>
      <c r="D56" s="11" t="s">
        <v>396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aca="true" t="shared" si="4" ref="J56:J94">F56+G56+H56+I56</f>
        <v>31</v>
      </c>
      <c r="K56" s="12">
        <f>VLOOKUP(B56,'[3]WITHOUT PF'!$D$6:$BE$193,54,0)</f>
        <v>17234</v>
      </c>
      <c r="L56" s="12">
        <f>K56/D$7*J56</f>
        <v>17234</v>
      </c>
      <c r="M56" s="20">
        <f aca="true" t="shared" si="5" ref="M56:M70">ROUNDUP(L56*0.75%,0)</f>
        <v>130</v>
      </c>
      <c r="N56" s="20">
        <v>0</v>
      </c>
      <c r="O56" s="12">
        <f>L56-M56-N56</f>
        <v>17104</v>
      </c>
      <c r="P56" s="20"/>
      <c r="Q56" s="43" t="s">
        <v>51</v>
      </c>
      <c r="R56" s="44" t="s">
        <v>404</v>
      </c>
      <c r="S56" s="43" t="s">
        <v>365</v>
      </c>
      <c r="T56" s="43" t="s">
        <v>366</v>
      </c>
    </row>
    <row r="57" spans="1:20" s="13" customFormat="1" ht="19.5" customHeight="1">
      <c r="A57" s="20">
        <v>49</v>
      </c>
      <c r="B57" s="27">
        <v>2214765991</v>
      </c>
      <c r="C57" s="11" t="s">
        <v>193</v>
      </c>
      <c r="D57" s="11" t="s">
        <v>194</v>
      </c>
      <c r="E57" s="10" t="s">
        <v>195</v>
      </c>
      <c r="F57" s="24">
        <v>14</v>
      </c>
      <c r="G57" s="24">
        <v>2</v>
      </c>
      <c r="H57" s="20">
        <v>0</v>
      </c>
      <c r="I57" s="20">
        <v>1</v>
      </c>
      <c r="J57" s="12">
        <f t="shared" si="4"/>
        <v>17</v>
      </c>
      <c r="K57" s="12">
        <f>VLOOKUP(B57,'[3]WITHOUT PF'!$D$6:$BE$193,54,0)</f>
        <v>20903</v>
      </c>
      <c r="L57" s="12">
        <f>K57/D$7*J57</f>
        <v>11462.935483870968</v>
      </c>
      <c r="M57" s="20">
        <f t="shared" si="5"/>
        <v>86</v>
      </c>
      <c r="N57" s="20">
        <v>0</v>
      </c>
      <c r="O57" s="12">
        <f>L57-M57-N57</f>
        <v>11376.935483870968</v>
      </c>
      <c r="P57" s="20"/>
      <c r="Q57" s="43" t="s">
        <v>261</v>
      </c>
      <c r="R57" s="44" t="s">
        <v>421</v>
      </c>
      <c r="S57" s="43" t="s">
        <v>422</v>
      </c>
      <c r="T57" s="43" t="s">
        <v>423</v>
      </c>
    </row>
    <row r="58" spans="1:20" s="13" customFormat="1" ht="19.5" customHeight="1">
      <c r="A58" s="20">
        <v>50</v>
      </c>
      <c r="B58" s="27">
        <v>2214847731</v>
      </c>
      <c r="C58" s="11" t="s">
        <v>257</v>
      </c>
      <c r="D58" s="11" t="s">
        <v>258</v>
      </c>
      <c r="E58" s="10" t="s">
        <v>96</v>
      </c>
      <c r="F58" s="24">
        <v>27</v>
      </c>
      <c r="G58" s="24">
        <v>4</v>
      </c>
      <c r="H58" s="20">
        <v>0</v>
      </c>
      <c r="I58" s="20">
        <v>0</v>
      </c>
      <c r="J58" s="12">
        <f t="shared" si="4"/>
        <v>31</v>
      </c>
      <c r="K58" s="12">
        <f>VLOOKUP(B58,'[3]WITHOUT PF'!$D$6:$BE$193,54,0)</f>
        <v>18993</v>
      </c>
      <c r="L58" s="12">
        <f>K58/D$7*J58</f>
        <v>18993</v>
      </c>
      <c r="M58" s="20">
        <f t="shared" si="5"/>
        <v>143</v>
      </c>
      <c r="N58" s="20">
        <v>0</v>
      </c>
      <c r="O58" s="12">
        <f>L58-M58-N58</f>
        <v>18850</v>
      </c>
      <c r="P58" s="20"/>
      <c r="Q58" s="43" t="s">
        <v>38</v>
      </c>
      <c r="R58" s="44" t="s">
        <v>295</v>
      </c>
      <c r="S58" s="43" t="s">
        <v>62</v>
      </c>
      <c r="T58" s="43" t="s">
        <v>63</v>
      </c>
    </row>
    <row r="59" spans="1:20" s="13" customFormat="1" ht="19.5" customHeight="1">
      <c r="A59" s="20">
        <v>51</v>
      </c>
      <c r="B59" s="27">
        <v>2214847736</v>
      </c>
      <c r="C59" s="11" t="s">
        <v>259</v>
      </c>
      <c r="D59" s="11" t="s">
        <v>260</v>
      </c>
      <c r="E59" s="10" t="s">
        <v>84</v>
      </c>
      <c r="F59" s="24">
        <v>24</v>
      </c>
      <c r="G59" s="24">
        <v>4</v>
      </c>
      <c r="H59" s="20">
        <v>0</v>
      </c>
      <c r="I59" s="20">
        <v>3</v>
      </c>
      <c r="J59" s="12">
        <f t="shared" si="4"/>
        <v>31</v>
      </c>
      <c r="K59" s="12">
        <f>VLOOKUP(B59,'[3]WITHOUT PF'!$D$6:$BE$193,54,0)</f>
        <v>18993</v>
      </c>
      <c r="L59" s="12">
        <f>K59/D$7*J59</f>
        <v>18993</v>
      </c>
      <c r="M59" s="20">
        <f t="shared" si="5"/>
        <v>143</v>
      </c>
      <c r="N59" s="20">
        <v>0</v>
      </c>
      <c r="O59" s="12">
        <f>L59-M59-N59</f>
        <v>18850</v>
      </c>
      <c r="P59" s="20"/>
      <c r="Q59" s="43" t="s">
        <v>50</v>
      </c>
      <c r="R59" s="44" t="s">
        <v>266</v>
      </c>
      <c r="S59" s="43" t="s">
        <v>267</v>
      </c>
      <c r="T59" s="43" t="s">
        <v>268</v>
      </c>
    </row>
    <row r="60" spans="1:20" s="13" customFormat="1" ht="19.5" customHeight="1">
      <c r="A60" s="20">
        <v>52</v>
      </c>
      <c r="B60" s="27">
        <v>2214868726</v>
      </c>
      <c r="C60" s="11" t="s">
        <v>464</v>
      </c>
      <c r="D60" s="11" t="s">
        <v>465</v>
      </c>
      <c r="E60" s="10" t="s">
        <v>25</v>
      </c>
      <c r="F60" s="24">
        <v>21</v>
      </c>
      <c r="G60" s="24">
        <v>3</v>
      </c>
      <c r="H60" s="20">
        <v>0</v>
      </c>
      <c r="I60" s="20">
        <v>1</v>
      </c>
      <c r="J60" s="12">
        <f t="shared" si="4"/>
        <v>25</v>
      </c>
      <c r="K60" s="12">
        <f>VLOOKUP(B60,'[3]WITHOUT PF'!$D$6:$BE$193,54,0)</f>
        <v>17234</v>
      </c>
      <c r="L60" s="12">
        <f>K60/D$7*J60</f>
        <v>13898.387096774191</v>
      </c>
      <c r="M60" s="20">
        <f t="shared" si="5"/>
        <v>105</v>
      </c>
      <c r="N60" s="20">
        <v>0</v>
      </c>
      <c r="O60" s="12">
        <f>L60-M60-N60</f>
        <v>13793.387096774191</v>
      </c>
      <c r="P60" s="20"/>
      <c r="Q60" s="43" t="s">
        <v>72</v>
      </c>
      <c r="R60" s="44" t="s">
        <v>466</v>
      </c>
      <c r="S60" s="43" t="s">
        <v>28</v>
      </c>
      <c r="T60" s="43" t="s">
        <v>85</v>
      </c>
    </row>
    <row r="61" spans="1:20" s="19" customFormat="1" ht="19.5" customHeight="1">
      <c r="A61" s="20">
        <v>53</v>
      </c>
      <c r="B61" s="46">
        <v>2214966600</v>
      </c>
      <c r="C61" s="15" t="s">
        <v>468</v>
      </c>
      <c r="D61" s="15" t="s">
        <v>363</v>
      </c>
      <c r="E61" s="14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4"/>
        <v>31</v>
      </c>
      <c r="K61" s="12">
        <f>VLOOKUP(B61,'[3]WITHOUT PF'!$D$6:$BE$193,54,0)</f>
        <v>17234</v>
      </c>
      <c r="L61" s="18">
        <f aca="true" t="shared" si="6" ref="L61:L70">K61/D$7*J61</f>
        <v>17234</v>
      </c>
      <c r="M61" s="17">
        <f t="shared" si="5"/>
        <v>130</v>
      </c>
      <c r="N61" s="20">
        <v>0</v>
      </c>
      <c r="O61" s="18">
        <f aca="true" t="shared" si="7" ref="O61:O70">L61-M61-N61</f>
        <v>17104</v>
      </c>
      <c r="P61" s="17"/>
      <c r="Q61" s="51" t="s">
        <v>231</v>
      </c>
      <c r="R61" s="55" t="s">
        <v>521</v>
      </c>
      <c r="S61" s="51" t="s">
        <v>491</v>
      </c>
      <c r="T61" s="51" t="s">
        <v>492</v>
      </c>
    </row>
    <row r="62" spans="1:20" s="13" customFormat="1" ht="19.5" customHeight="1">
      <c r="A62" s="20">
        <v>54</v>
      </c>
      <c r="B62" s="27">
        <v>2214966602</v>
      </c>
      <c r="C62" s="11" t="s">
        <v>469</v>
      </c>
      <c r="D62" s="11" t="s">
        <v>470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4"/>
        <v>28</v>
      </c>
      <c r="K62" s="12">
        <f>VLOOKUP(B62,'[3]WITHOUT PF'!$D$6:$BE$193,54,0)</f>
        <v>17234</v>
      </c>
      <c r="L62" s="12">
        <f t="shared" si="6"/>
        <v>15566.193548387095</v>
      </c>
      <c r="M62" s="20">
        <f t="shared" si="5"/>
        <v>117</v>
      </c>
      <c r="N62" s="20">
        <v>0</v>
      </c>
      <c r="O62" s="12">
        <f t="shared" si="7"/>
        <v>15449.193548387095</v>
      </c>
      <c r="P62" s="20"/>
      <c r="Q62" s="43" t="s">
        <v>493</v>
      </c>
      <c r="R62" s="44" t="s">
        <v>494</v>
      </c>
      <c r="S62" s="43" t="s">
        <v>495</v>
      </c>
      <c r="T62" s="43" t="s">
        <v>496</v>
      </c>
    </row>
    <row r="63" spans="1:20" s="13" customFormat="1" ht="19.5" customHeight="1">
      <c r="A63" s="20">
        <v>55</v>
      </c>
      <c r="B63" s="27">
        <v>2214432043</v>
      </c>
      <c r="C63" s="11" t="s">
        <v>473</v>
      </c>
      <c r="D63" s="11" t="s">
        <v>474</v>
      </c>
      <c r="E63" s="10" t="s">
        <v>25</v>
      </c>
      <c r="F63" s="24">
        <v>21</v>
      </c>
      <c r="G63" s="24">
        <v>3</v>
      </c>
      <c r="H63" s="20">
        <v>0</v>
      </c>
      <c r="I63" s="20">
        <v>1</v>
      </c>
      <c r="J63" s="12">
        <f t="shared" si="4"/>
        <v>25</v>
      </c>
      <c r="K63" s="12">
        <f>VLOOKUP(B63,'[3]WITHOUT PF'!$D$6:$BE$193,54,0)</f>
        <v>17234</v>
      </c>
      <c r="L63" s="12">
        <f t="shared" si="6"/>
        <v>13898.387096774191</v>
      </c>
      <c r="M63" s="20">
        <f t="shared" si="5"/>
        <v>105</v>
      </c>
      <c r="N63" s="20">
        <v>0</v>
      </c>
      <c r="O63" s="12">
        <f t="shared" si="7"/>
        <v>13793.387096774191</v>
      </c>
      <c r="P63" s="20"/>
      <c r="Q63" s="43" t="s">
        <v>27</v>
      </c>
      <c r="R63" s="44" t="s">
        <v>499</v>
      </c>
      <c r="S63" s="43" t="s">
        <v>500</v>
      </c>
      <c r="T63" s="43" t="s">
        <v>501</v>
      </c>
    </row>
    <row r="64" spans="1:20" s="13" customFormat="1" ht="19.5" customHeight="1">
      <c r="A64" s="20">
        <v>56</v>
      </c>
      <c r="B64" s="27">
        <v>2214599340</v>
      </c>
      <c r="C64" s="11" t="s">
        <v>239</v>
      </c>
      <c r="D64" s="11" t="s">
        <v>243</v>
      </c>
      <c r="E64" s="10" t="s">
        <v>25</v>
      </c>
      <c r="F64" s="24">
        <v>3</v>
      </c>
      <c r="G64" s="24">
        <v>0</v>
      </c>
      <c r="H64" s="20">
        <v>0</v>
      </c>
      <c r="I64" s="20">
        <v>0</v>
      </c>
      <c r="J64" s="12">
        <f t="shared" si="4"/>
        <v>3</v>
      </c>
      <c r="K64" s="12">
        <f>VLOOKUP(B64,'[3]WITHOUT PF'!$D$6:$BE$193,54,0)</f>
        <v>17234</v>
      </c>
      <c r="L64" s="12">
        <f t="shared" si="6"/>
        <v>1667.806451612903</v>
      </c>
      <c r="M64" s="20">
        <f t="shared" si="5"/>
        <v>13</v>
      </c>
      <c r="N64" s="20">
        <v>0</v>
      </c>
      <c r="O64" s="12">
        <f t="shared" si="7"/>
        <v>1654.806451612903</v>
      </c>
      <c r="P64" s="20"/>
      <c r="Q64" s="43" t="s">
        <v>39</v>
      </c>
      <c r="R64" s="44" t="s">
        <v>245</v>
      </c>
      <c r="S64" s="43" t="s">
        <v>246</v>
      </c>
      <c r="T64" s="43" t="s">
        <v>247</v>
      </c>
    </row>
    <row r="65" spans="1:20" s="13" customFormat="1" ht="19.5" customHeight="1">
      <c r="A65" s="20">
        <v>57</v>
      </c>
      <c r="B65" s="27">
        <v>2214861662</v>
      </c>
      <c r="C65" s="11" t="s">
        <v>477</v>
      </c>
      <c r="D65" s="11" t="s">
        <v>478</v>
      </c>
      <c r="E65" s="10" t="s">
        <v>25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4"/>
        <v>31</v>
      </c>
      <c r="K65" s="12">
        <f>VLOOKUP(B65,'[3]WITHOUT PF'!$D$6:$BE$193,54,0)</f>
        <v>17234</v>
      </c>
      <c r="L65" s="12">
        <f t="shared" si="6"/>
        <v>17234</v>
      </c>
      <c r="M65" s="20">
        <f t="shared" si="5"/>
        <v>130</v>
      </c>
      <c r="N65" s="20">
        <v>0</v>
      </c>
      <c r="O65" s="12">
        <f t="shared" si="7"/>
        <v>17104</v>
      </c>
      <c r="P65" s="20"/>
      <c r="Q65" s="43" t="s">
        <v>50</v>
      </c>
      <c r="R65" s="44" t="s">
        <v>504</v>
      </c>
      <c r="S65" s="43" t="s">
        <v>267</v>
      </c>
      <c r="T65" s="43" t="s">
        <v>268</v>
      </c>
    </row>
    <row r="66" spans="1:20" s="13" customFormat="1" ht="19.5" customHeight="1">
      <c r="A66" s="20">
        <v>58</v>
      </c>
      <c r="B66" s="27">
        <v>2214847717</v>
      </c>
      <c r="C66" s="11" t="s">
        <v>254</v>
      </c>
      <c r="D66" s="11" t="s">
        <v>255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4"/>
        <v>30</v>
      </c>
      <c r="K66" s="12">
        <f>VLOOKUP(B66,'[3]WITHOUT PF'!$D$6:$BE$193,54,0)</f>
        <v>17234</v>
      </c>
      <c r="L66" s="12">
        <f t="shared" si="6"/>
        <v>16678.06451612903</v>
      </c>
      <c r="M66" s="20">
        <f t="shared" si="5"/>
        <v>126</v>
      </c>
      <c r="N66" s="20">
        <v>0</v>
      </c>
      <c r="O66" s="12">
        <f t="shared" si="7"/>
        <v>16552.06451612903</v>
      </c>
      <c r="P66" s="20"/>
      <c r="Q66" s="43" t="s">
        <v>43</v>
      </c>
      <c r="R66" s="44" t="s">
        <v>262</v>
      </c>
      <c r="S66" s="43" t="s">
        <v>263</v>
      </c>
      <c r="T66" s="43" t="s">
        <v>264</v>
      </c>
    </row>
    <row r="67" spans="1:20" s="13" customFormat="1" ht="19.5" customHeight="1">
      <c r="A67" s="20">
        <v>59</v>
      </c>
      <c r="B67" s="27">
        <v>2214966608</v>
      </c>
      <c r="C67" s="11" t="s">
        <v>480</v>
      </c>
      <c r="D67" s="11" t="s">
        <v>481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4"/>
        <v>30</v>
      </c>
      <c r="K67" s="12">
        <f>VLOOKUP(B67,'[3]WITHOUT PF'!$D$6:$BE$193,54,0)</f>
        <v>17234</v>
      </c>
      <c r="L67" s="12">
        <f t="shared" si="6"/>
        <v>16678.06451612903</v>
      </c>
      <c r="M67" s="20">
        <f t="shared" si="5"/>
        <v>126</v>
      </c>
      <c r="N67" s="20">
        <v>0</v>
      </c>
      <c r="O67" s="12">
        <f t="shared" si="7"/>
        <v>16552.06451612903</v>
      </c>
      <c r="P67" s="20"/>
      <c r="Q67" s="43" t="s">
        <v>36</v>
      </c>
      <c r="R67" s="44" t="s">
        <v>507</v>
      </c>
      <c r="S67" s="43" t="s">
        <v>508</v>
      </c>
      <c r="T67" s="43" t="s">
        <v>509</v>
      </c>
    </row>
    <row r="68" spans="1:20" s="13" customFormat="1" ht="19.5" customHeight="1">
      <c r="A68" s="20">
        <v>60</v>
      </c>
      <c r="B68" s="27">
        <v>2214966613</v>
      </c>
      <c r="C68" s="11" t="s">
        <v>483</v>
      </c>
      <c r="D68" s="11" t="s">
        <v>484</v>
      </c>
      <c r="E68" s="10" t="s">
        <v>25</v>
      </c>
      <c r="F68" s="24">
        <v>26</v>
      </c>
      <c r="G68" s="24">
        <v>4</v>
      </c>
      <c r="H68" s="20">
        <v>0</v>
      </c>
      <c r="I68" s="20">
        <v>1</v>
      </c>
      <c r="J68" s="12">
        <f t="shared" si="4"/>
        <v>31</v>
      </c>
      <c r="K68" s="12">
        <f>VLOOKUP(B68,'[3]WITHOUT PF'!$D$6:$BE$193,54,0)</f>
        <v>17234</v>
      </c>
      <c r="L68" s="12">
        <f t="shared" si="6"/>
        <v>17234</v>
      </c>
      <c r="M68" s="20">
        <f t="shared" si="5"/>
        <v>130</v>
      </c>
      <c r="N68" s="20">
        <v>0</v>
      </c>
      <c r="O68" s="12">
        <f t="shared" si="7"/>
        <v>17104</v>
      </c>
      <c r="P68" s="20"/>
      <c r="Q68" s="43" t="s">
        <v>29</v>
      </c>
      <c r="R68" s="44" t="s">
        <v>513</v>
      </c>
      <c r="S68" s="43" t="s">
        <v>514</v>
      </c>
      <c r="T68" s="43" t="s">
        <v>515</v>
      </c>
    </row>
    <row r="69" spans="1:20" s="13" customFormat="1" ht="19.5" customHeight="1">
      <c r="A69" s="20">
        <v>61</v>
      </c>
      <c r="B69" s="27">
        <v>2214968786</v>
      </c>
      <c r="C69" s="11" t="s">
        <v>485</v>
      </c>
      <c r="D69" s="11" t="s">
        <v>486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4"/>
        <v>31</v>
      </c>
      <c r="K69" s="12">
        <f>VLOOKUP(B69,'[3]WITHOUT PF'!$D$6:$BE$193,54,0)</f>
        <v>17234</v>
      </c>
      <c r="L69" s="12">
        <f t="shared" si="6"/>
        <v>17234</v>
      </c>
      <c r="M69" s="20">
        <f t="shared" si="5"/>
        <v>130</v>
      </c>
      <c r="N69" s="20">
        <v>0</v>
      </c>
      <c r="O69" s="12">
        <f t="shared" si="7"/>
        <v>17104</v>
      </c>
      <c r="P69" s="20"/>
      <c r="Q69" s="43" t="s">
        <v>261</v>
      </c>
      <c r="R69" s="44" t="s">
        <v>516</v>
      </c>
      <c r="S69" s="43" t="s">
        <v>37</v>
      </c>
      <c r="T69" s="43" t="s">
        <v>286</v>
      </c>
    </row>
    <row r="70" spans="1:20" s="13" customFormat="1" ht="19.5" customHeight="1">
      <c r="A70" s="20">
        <v>62</v>
      </c>
      <c r="B70" s="27">
        <v>2214868722</v>
      </c>
      <c r="C70" s="11" t="s">
        <v>489</v>
      </c>
      <c r="D70" s="11" t="s">
        <v>490</v>
      </c>
      <c r="E70" s="10" t="s">
        <v>25</v>
      </c>
      <c r="F70" s="24">
        <v>17</v>
      </c>
      <c r="G70" s="24">
        <v>3</v>
      </c>
      <c r="H70" s="20">
        <v>0</v>
      </c>
      <c r="I70" s="20">
        <v>1</v>
      </c>
      <c r="J70" s="12">
        <f t="shared" si="4"/>
        <v>21</v>
      </c>
      <c r="K70" s="12">
        <f>VLOOKUP(B70,'[3]WITHOUT PF'!$D$6:$BE$193,54,0)</f>
        <v>17234</v>
      </c>
      <c r="L70" s="12">
        <f t="shared" si="6"/>
        <v>11674.645161290322</v>
      </c>
      <c r="M70" s="20">
        <f t="shared" si="5"/>
        <v>88</v>
      </c>
      <c r="N70" s="20">
        <v>0</v>
      </c>
      <c r="O70" s="12">
        <f t="shared" si="7"/>
        <v>11586.645161290322</v>
      </c>
      <c r="P70" s="20"/>
      <c r="Q70" s="43" t="s">
        <v>50</v>
      </c>
      <c r="R70" s="44" t="s">
        <v>518</v>
      </c>
      <c r="S70" s="43" t="s">
        <v>519</v>
      </c>
      <c r="T70" s="43" t="s">
        <v>520</v>
      </c>
    </row>
    <row r="71" spans="1:20" s="13" customFormat="1" ht="19.5" customHeight="1">
      <c r="A71" s="20">
        <v>63</v>
      </c>
      <c r="B71" s="27">
        <v>2214975350</v>
      </c>
      <c r="C71" s="11" t="s">
        <v>547</v>
      </c>
      <c r="D71" s="11" t="s">
        <v>548</v>
      </c>
      <c r="E71" s="10" t="s">
        <v>195</v>
      </c>
      <c r="F71" s="24">
        <v>24</v>
      </c>
      <c r="G71" s="24">
        <v>4</v>
      </c>
      <c r="H71" s="20">
        <v>0</v>
      </c>
      <c r="I71" s="20">
        <v>1</v>
      </c>
      <c r="J71" s="12">
        <f t="shared" si="4"/>
        <v>29</v>
      </c>
      <c r="K71" s="12">
        <f>VLOOKUP(B71,'[3]WITHOUT PF'!$D$6:$BE$193,54,0)</f>
        <v>20903</v>
      </c>
      <c r="L71" s="12">
        <f>K71/D$7*J71</f>
        <v>19554.41935483871</v>
      </c>
      <c r="M71" s="20">
        <f>ROUNDUP(L71*0.75%,0)</f>
        <v>147</v>
      </c>
      <c r="N71" s="20">
        <v>0</v>
      </c>
      <c r="O71" s="12">
        <f>L71-M71-N71</f>
        <v>19407.41935483871</v>
      </c>
      <c r="P71" s="20"/>
      <c r="Q71" s="43" t="s">
        <v>29</v>
      </c>
      <c r="R71" s="44" t="s">
        <v>549</v>
      </c>
      <c r="S71" s="43" t="s">
        <v>246</v>
      </c>
      <c r="T71" s="43" t="s">
        <v>550</v>
      </c>
    </row>
    <row r="72" spans="1:20" s="13" customFormat="1" ht="19.5" customHeight="1">
      <c r="A72" s="20">
        <v>64</v>
      </c>
      <c r="B72" s="27">
        <v>2214868723</v>
      </c>
      <c r="C72" s="11" t="s">
        <v>269</v>
      </c>
      <c r="D72" s="11" t="s">
        <v>270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4"/>
        <v>31</v>
      </c>
      <c r="K72" s="12">
        <f>VLOOKUP(B72,'[3]WITHOUT PF'!$D$6:$BE$193,54,0)</f>
        <v>17234</v>
      </c>
      <c r="L72" s="12">
        <f>K72/D$7*J72</f>
        <v>17234</v>
      </c>
      <c r="M72" s="20">
        <f>ROUNDUP(L72*0.75%,0)</f>
        <v>130</v>
      </c>
      <c r="N72" s="20">
        <v>0</v>
      </c>
      <c r="O72" s="12">
        <f>L72-M72-N72</f>
        <v>17104</v>
      </c>
      <c r="P72" s="20"/>
      <c r="Q72" s="43" t="s">
        <v>51</v>
      </c>
      <c r="R72" s="44" t="s">
        <v>272</v>
      </c>
      <c r="S72" s="43" t="s">
        <v>273</v>
      </c>
      <c r="T72" s="43" t="s">
        <v>274</v>
      </c>
    </row>
    <row r="73" spans="1:20" s="13" customFormat="1" ht="19.5" customHeight="1">
      <c r="A73" s="20">
        <v>65</v>
      </c>
      <c r="B73" s="46">
        <v>2214476132</v>
      </c>
      <c r="C73" s="15" t="s">
        <v>90</v>
      </c>
      <c r="D73" s="15" t="s">
        <v>101</v>
      </c>
      <c r="E73" s="14" t="s">
        <v>25</v>
      </c>
      <c r="F73" s="24">
        <v>27</v>
      </c>
      <c r="G73" s="24">
        <v>4</v>
      </c>
      <c r="H73" s="20">
        <v>0</v>
      </c>
      <c r="I73" s="20">
        <v>0</v>
      </c>
      <c r="J73" s="12">
        <f t="shared" si="4"/>
        <v>31</v>
      </c>
      <c r="K73" s="12">
        <v>17234</v>
      </c>
      <c r="L73" s="12">
        <f aca="true" t="shared" si="8" ref="L73:L94">K73/D$7*J73</f>
        <v>17234</v>
      </c>
      <c r="M73" s="20">
        <f aca="true" t="shared" si="9" ref="M73:M94">ROUNDUP(L73*0.75%,0)</f>
        <v>130</v>
      </c>
      <c r="N73" s="20">
        <v>0</v>
      </c>
      <c r="O73" s="12">
        <f aca="true" t="shared" si="10" ref="O73:O94">L73-M73-N73</f>
        <v>17104</v>
      </c>
      <c r="P73" s="20"/>
      <c r="Q73" s="43" t="s">
        <v>38</v>
      </c>
      <c r="R73" s="44" t="s">
        <v>143</v>
      </c>
      <c r="S73" s="43" t="s">
        <v>62</v>
      </c>
      <c r="T73" s="43" t="s">
        <v>63</v>
      </c>
    </row>
    <row r="74" spans="1:20" s="13" customFormat="1" ht="19.5" customHeight="1">
      <c r="A74" s="20">
        <v>66</v>
      </c>
      <c r="B74" s="27">
        <v>1013998238</v>
      </c>
      <c r="C74" s="11" t="s">
        <v>153</v>
      </c>
      <c r="D74" s="11" t="s">
        <v>552</v>
      </c>
      <c r="E74" s="10" t="s">
        <v>25</v>
      </c>
      <c r="F74" s="24">
        <v>27</v>
      </c>
      <c r="G74" s="24">
        <v>4</v>
      </c>
      <c r="H74" s="20">
        <v>0</v>
      </c>
      <c r="I74" s="20">
        <v>0</v>
      </c>
      <c r="J74" s="12">
        <f t="shared" si="4"/>
        <v>31</v>
      </c>
      <c r="K74" s="12">
        <v>17234</v>
      </c>
      <c r="L74" s="12">
        <f t="shared" si="8"/>
        <v>17234</v>
      </c>
      <c r="M74" s="20">
        <f t="shared" si="9"/>
        <v>130</v>
      </c>
      <c r="N74" s="20">
        <v>0</v>
      </c>
      <c r="O74" s="12">
        <f t="shared" si="10"/>
        <v>17104</v>
      </c>
      <c r="P74" s="20"/>
      <c r="Q74" s="43" t="s">
        <v>50</v>
      </c>
      <c r="R74" s="44" t="s">
        <v>589</v>
      </c>
      <c r="S74" s="43" t="s">
        <v>590</v>
      </c>
      <c r="T74" s="43" t="s">
        <v>591</v>
      </c>
    </row>
    <row r="75" spans="1:20" s="13" customFormat="1" ht="19.5" customHeight="1">
      <c r="A75" s="20">
        <v>67</v>
      </c>
      <c r="B75" s="27">
        <v>1014056112</v>
      </c>
      <c r="C75" s="11" t="s">
        <v>553</v>
      </c>
      <c r="D75" s="11" t="s">
        <v>554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17234</v>
      </c>
      <c r="L75" s="12">
        <f t="shared" si="8"/>
        <v>17234</v>
      </c>
      <c r="M75" s="20">
        <f t="shared" si="9"/>
        <v>130</v>
      </c>
      <c r="N75" s="20">
        <v>0</v>
      </c>
      <c r="O75" s="12">
        <f t="shared" si="10"/>
        <v>17104</v>
      </c>
      <c r="P75" s="20"/>
      <c r="Q75" s="43" t="s">
        <v>50</v>
      </c>
      <c r="R75" s="44" t="s">
        <v>592</v>
      </c>
      <c r="S75" s="43" t="s">
        <v>593</v>
      </c>
      <c r="T75" s="43" t="s">
        <v>594</v>
      </c>
    </row>
    <row r="76" spans="1:20" s="13" customFormat="1" ht="19.5" customHeight="1">
      <c r="A76" s="20">
        <v>68</v>
      </c>
      <c r="B76" s="27">
        <v>2214642891</v>
      </c>
      <c r="C76" s="11" t="s">
        <v>30</v>
      </c>
      <c r="D76" s="11" t="s">
        <v>145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4"/>
        <v>30</v>
      </c>
      <c r="K76" s="12">
        <v>17234</v>
      </c>
      <c r="L76" s="12">
        <f t="shared" si="8"/>
        <v>16678.06451612903</v>
      </c>
      <c r="M76" s="20">
        <f t="shared" si="9"/>
        <v>126</v>
      </c>
      <c r="N76" s="20">
        <v>0</v>
      </c>
      <c r="O76" s="12">
        <f t="shared" si="10"/>
        <v>16552.06451612903</v>
      </c>
      <c r="P76" s="20"/>
      <c r="Q76" s="43" t="s">
        <v>29</v>
      </c>
      <c r="R76" s="44" t="s">
        <v>163</v>
      </c>
      <c r="S76" s="43" t="s">
        <v>33</v>
      </c>
      <c r="T76" s="43" t="s">
        <v>34</v>
      </c>
    </row>
    <row r="77" spans="1:20" s="13" customFormat="1" ht="19.5" customHeight="1">
      <c r="A77" s="20">
        <v>69</v>
      </c>
      <c r="B77" s="27">
        <v>2214984347</v>
      </c>
      <c r="C77" s="11" t="s">
        <v>555</v>
      </c>
      <c r="D77" s="11" t="s">
        <v>556</v>
      </c>
      <c r="E77" s="10" t="s">
        <v>25</v>
      </c>
      <c r="F77" s="24">
        <v>27</v>
      </c>
      <c r="G77" s="24">
        <v>4</v>
      </c>
      <c r="H77" s="20">
        <v>0</v>
      </c>
      <c r="I77" s="20">
        <v>0</v>
      </c>
      <c r="J77" s="12">
        <f t="shared" si="4"/>
        <v>31</v>
      </c>
      <c r="K77" s="12">
        <v>17234</v>
      </c>
      <c r="L77" s="12">
        <f t="shared" si="8"/>
        <v>17234</v>
      </c>
      <c r="M77" s="20">
        <f t="shared" si="9"/>
        <v>130</v>
      </c>
      <c r="N77" s="20">
        <v>0</v>
      </c>
      <c r="O77" s="12">
        <f t="shared" si="10"/>
        <v>17104</v>
      </c>
      <c r="P77" s="20"/>
      <c r="Q77" s="43" t="s">
        <v>51</v>
      </c>
      <c r="R77" s="44" t="s">
        <v>595</v>
      </c>
      <c r="S77" s="43" t="s">
        <v>596</v>
      </c>
      <c r="T77" s="43" t="s">
        <v>597</v>
      </c>
    </row>
    <row r="78" spans="1:20" s="13" customFormat="1" ht="19.5" customHeight="1">
      <c r="A78" s="20">
        <v>70</v>
      </c>
      <c r="B78" s="27">
        <v>2214984349</v>
      </c>
      <c r="C78" s="11" t="s">
        <v>557</v>
      </c>
      <c r="D78" s="11" t="s">
        <v>558</v>
      </c>
      <c r="E78" s="10" t="s">
        <v>25</v>
      </c>
      <c r="F78" s="24">
        <v>27</v>
      </c>
      <c r="G78" s="24">
        <v>4</v>
      </c>
      <c r="H78" s="20">
        <v>0</v>
      </c>
      <c r="I78" s="20">
        <v>0</v>
      </c>
      <c r="J78" s="12">
        <f t="shared" si="4"/>
        <v>31</v>
      </c>
      <c r="K78" s="12">
        <v>17234</v>
      </c>
      <c r="L78" s="12">
        <f t="shared" si="8"/>
        <v>17234</v>
      </c>
      <c r="M78" s="20">
        <f t="shared" si="9"/>
        <v>130</v>
      </c>
      <c r="N78" s="20">
        <v>0</v>
      </c>
      <c r="O78" s="12">
        <f t="shared" si="10"/>
        <v>17104</v>
      </c>
      <c r="P78" s="20"/>
      <c r="Q78" s="43" t="s">
        <v>50</v>
      </c>
      <c r="R78" s="44" t="s">
        <v>598</v>
      </c>
      <c r="S78" s="43" t="s">
        <v>599</v>
      </c>
      <c r="T78" s="43" t="s">
        <v>600</v>
      </c>
    </row>
    <row r="79" spans="1:20" s="13" customFormat="1" ht="19.5" customHeight="1">
      <c r="A79" s="20">
        <v>71</v>
      </c>
      <c r="B79" s="27">
        <v>2214987966</v>
      </c>
      <c r="C79" s="11" t="s">
        <v>559</v>
      </c>
      <c r="D79" s="11" t="s">
        <v>560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4"/>
        <v>15</v>
      </c>
      <c r="K79" s="12">
        <v>17234</v>
      </c>
      <c r="L79" s="12">
        <f t="shared" si="8"/>
        <v>8339.032258064515</v>
      </c>
      <c r="M79" s="20">
        <f t="shared" si="9"/>
        <v>63</v>
      </c>
      <c r="N79" s="20">
        <v>0</v>
      </c>
      <c r="O79" s="12">
        <f t="shared" si="10"/>
        <v>8276.032258064515</v>
      </c>
      <c r="P79" s="20"/>
      <c r="Q79" s="43" t="s">
        <v>27</v>
      </c>
      <c r="R79" s="44" t="s">
        <v>601</v>
      </c>
      <c r="S79" s="43" t="s">
        <v>294</v>
      </c>
      <c r="T79" s="43" t="s">
        <v>602</v>
      </c>
    </row>
    <row r="80" spans="1:20" s="13" customFormat="1" ht="19.5" customHeight="1">
      <c r="A80" s="20">
        <v>72</v>
      </c>
      <c r="B80" s="27">
        <v>2214987974</v>
      </c>
      <c r="C80" s="11" t="s">
        <v>561</v>
      </c>
      <c r="D80" s="11" t="s">
        <v>562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17234</v>
      </c>
      <c r="L80" s="12">
        <f t="shared" si="8"/>
        <v>17234</v>
      </c>
      <c r="M80" s="20">
        <f t="shared" si="9"/>
        <v>130</v>
      </c>
      <c r="N80" s="20">
        <v>0</v>
      </c>
      <c r="O80" s="12">
        <f t="shared" si="10"/>
        <v>17104</v>
      </c>
      <c r="P80" s="20"/>
      <c r="Q80" s="43" t="s">
        <v>50</v>
      </c>
      <c r="R80" s="44" t="s">
        <v>603</v>
      </c>
      <c r="S80" s="43" t="s">
        <v>604</v>
      </c>
      <c r="T80" s="43" t="s">
        <v>594</v>
      </c>
    </row>
    <row r="81" spans="1:20" s="13" customFormat="1" ht="19.5" customHeight="1">
      <c r="A81" s="20">
        <v>73</v>
      </c>
      <c r="B81" s="27">
        <v>2214987977</v>
      </c>
      <c r="C81" s="11" t="s">
        <v>563</v>
      </c>
      <c r="D81" s="11" t="s">
        <v>564</v>
      </c>
      <c r="E81" s="10" t="s">
        <v>25</v>
      </c>
      <c r="F81" s="24">
        <v>16</v>
      </c>
      <c r="G81" s="24">
        <v>3</v>
      </c>
      <c r="H81" s="20">
        <v>0</v>
      </c>
      <c r="I81" s="20">
        <v>0</v>
      </c>
      <c r="J81" s="12">
        <f t="shared" si="4"/>
        <v>19</v>
      </c>
      <c r="K81" s="12">
        <v>17234</v>
      </c>
      <c r="L81" s="12">
        <f t="shared" si="8"/>
        <v>10562.774193548386</v>
      </c>
      <c r="M81" s="20">
        <f t="shared" si="9"/>
        <v>80</v>
      </c>
      <c r="N81" s="20">
        <v>0</v>
      </c>
      <c r="O81" s="12">
        <f t="shared" si="10"/>
        <v>10482.774193548386</v>
      </c>
      <c r="P81" s="20"/>
      <c r="Q81" s="43" t="s">
        <v>39</v>
      </c>
      <c r="R81" s="44" t="s">
        <v>605</v>
      </c>
      <c r="S81" s="43" t="s">
        <v>606</v>
      </c>
      <c r="T81" s="43" t="s">
        <v>607</v>
      </c>
    </row>
    <row r="82" spans="1:20" s="13" customFormat="1" ht="19.5" customHeight="1">
      <c r="A82" s="20">
        <v>74</v>
      </c>
      <c r="B82" s="27">
        <v>1014181091</v>
      </c>
      <c r="C82" s="11" t="s">
        <v>565</v>
      </c>
      <c r="D82" s="11" t="s">
        <v>566</v>
      </c>
      <c r="E82" s="10" t="s">
        <v>25</v>
      </c>
      <c r="F82" s="24">
        <v>21</v>
      </c>
      <c r="G82" s="24">
        <v>3</v>
      </c>
      <c r="H82" s="20">
        <v>0</v>
      </c>
      <c r="I82" s="20">
        <v>0</v>
      </c>
      <c r="J82" s="12">
        <f t="shared" si="4"/>
        <v>24</v>
      </c>
      <c r="K82" s="12">
        <v>17234</v>
      </c>
      <c r="L82" s="12">
        <f t="shared" si="8"/>
        <v>13342.451612903224</v>
      </c>
      <c r="M82" s="20">
        <f t="shared" si="9"/>
        <v>101</v>
      </c>
      <c r="N82" s="20">
        <v>0</v>
      </c>
      <c r="O82" s="12">
        <f t="shared" si="10"/>
        <v>13241.451612903224</v>
      </c>
      <c r="P82" s="20"/>
      <c r="Q82" s="43" t="s">
        <v>51</v>
      </c>
      <c r="R82" s="44" t="s">
        <v>608</v>
      </c>
      <c r="S82" s="43" t="s">
        <v>169</v>
      </c>
      <c r="T82" s="43" t="s">
        <v>138</v>
      </c>
    </row>
    <row r="83" spans="1:20" s="13" customFormat="1" ht="19.5" customHeight="1">
      <c r="A83" s="20">
        <v>75</v>
      </c>
      <c r="B83" s="27">
        <v>2214852448</v>
      </c>
      <c r="C83" s="11" t="s">
        <v>567</v>
      </c>
      <c r="D83" s="11" t="s">
        <v>568</v>
      </c>
      <c r="E83" s="10" t="s">
        <v>25</v>
      </c>
      <c r="F83" s="24">
        <v>27</v>
      </c>
      <c r="G83" s="24">
        <v>4</v>
      </c>
      <c r="H83" s="20">
        <v>0</v>
      </c>
      <c r="I83" s="20">
        <v>0</v>
      </c>
      <c r="J83" s="12">
        <f t="shared" si="4"/>
        <v>31</v>
      </c>
      <c r="K83" s="12">
        <v>17234</v>
      </c>
      <c r="L83" s="12">
        <f t="shared" si="8"/>
        <v>17234</v>
      </c>
      <c r="M83" s="20">
        <f t="shared" si="9"/>
        <v>130</v>
      </c>
      <c r="N83" s="20">
        <v>0</v>
      </c>
      <c r="O83" s="12">
        <f t="shared" si="10"/>
        <v>17104</v>
      </c>
      <c r="P83" s="20"/>
      <c r="Q83" s="43" t="s">
        <v>609</v>
      </c>
      <c r="R83" s="44" t="s">
        <v>610</v>
      </c>
      <c r="S83" s="43" t="s">
        <v>611</v>
      </c>
      <c r="T83" s="43" t="s">
        <v>612</v>
      </c>
    </row>
    <row r="84" spans="1:20" s="13" customFormat="1" ht="19.5" customHeight="1">
      <c r="A84" s="20">
        <v>76</v>
      </c>
      <c r="B84" s="27">
        <v>2214249397</v>
      </c>
      <c r="C84" s="11" t="s">
        <v>579</v>
      </c>
      <c r="D84" s="11" t="s">
        <v>580</v>
      </c>
      <c r="E84" s="10" t="s">
        <v>71</v>
      </c>
      <c r="F84" s="24">
        <v>23</v>
      </c>
      <c r="G84" s="24">
        <v>4</v>
      </c>
      <c r="H84" s="20">
        <v>0</v>
      </c>
      <c r="I84" s="20">
        <v>1</v>
      </c>
      <c r="J84" s="12">
        <f t="shared" si="4"/>
        <v>28</v>
      </c>
      <c r="K84" s="12">
        <v>18993</v>
      </c>
      <c r="L84" s="12">
        <f t="shared" si="8"/>
        <v>17154.96774193548</v>
      </c>
      <c r="M84" s="20">
        <f t="shared" si="9"/>
        <v>129</v>
      </c>
      <c r="N84" s="20">
        <v>0</v>
      </c>
      <c r="O84" s="12">
        <f t="shared" si="10"/>
        <v>17025.96774193548</v>
      </c>
      <c r="P84" s="20"/>
      <c r="Q84" s="43" t="s">
        <v>27</v>
      </c>
      <c r="R84" s="44" t="s">
        <v>613</v>
      </c>
      <c r="S84" s="43" t="s">
        <v>614</v>
      </c>
      <c r="T84" s="43" t="s">
        <v>615</v>
      </c>
    </row>
    <row r="85" spans="1:20" s="13" customFormat="1" ht="19.5" customHeight="1">
      <c r="A85" s="20">
        <v>77</v>
      </c>
      <c r="B85" s="27">
        <v>2214693167</v>
      </c>
      <c r="C85" s="11" t="s">
        <v>581</v>
      </c>
      <c r="D85" s="11" t="s">
        <v>582</v>
      </c>
      <c r="E85" s="10" t="s">
        <v>71</v>
      </c>
      <c r="F85" s="24">
        <v>26</v>
      </c>
      <c r="G85" s="24">
        <v>4</v>
      </c>
      <c r="H85" s="20">
        <v>0</v>
      </c>
      <c r="I85" s="20">
        <v>1</v>
      </c>
      <c r="J85" s="12">
        <f t="shared" si="4"/>
        <v>31</v>
      </c>
      <c r="K85" s="12">
        <v>18993</v>
      </c>
      <c r="L85" s="12">
        <f t="shared" si="8"/>
        <v>18993</v>
      </c>
      <c r="M85" s="20">
        <f t="shared" si="9"/>
        <v>143</v>
      </c>
      <c r="N85" s="20">
        <v>0</v>
      </c>
      <c r="O85" s="12">
        <f t="shared" si="10"/>
        <v>18850</v>
      </c>
      <c r="P85" s="20"/>
      <c r="Q85" s="43" t="s">
        <v>50</v>
      </c>
      <c r="R85" s="44" t="s">
        <v>616</v>
      </c>
      <c r="S85" s="43" t="s">
        <v>617</v>
      </c>
      <c r="T85" s="43" t="s">
        <v>190</v>
      </c>
    </row>
    <row r="86" spans="1:20" s="13" customFormat="1" ht="19.5" customHeight="1">
      <c r="A86" s="20">
        <v>78</v>
      </c>
      <c r="B86" s="27">
        <v>1014081670</v>
      </c>
      <c r="C86" s="11" t="s">
        <v>583</v>
      </c>
      <c r="D86" s="11" t="s">
        <v>584</v>
      </c>
      <c r="E86" s="10" t="s">
        <v>71</v>
      </c>
      <c r="F86" s="24">
        <v>27</v>
      </c>
      <c r="G86" s="24">
        <v>4</v>
      </c>
      <c r="H86" s="20">
        <v>0</v>
      </c>
      <c r="I86" s="20">
        <v>0</v>
      </c>
      <c r="J86" s="12">
        <f t="shared" si="4"/>
        <v>31</v>
      </c>
      <c r="K86" s="12">
        <v>18993</v>
      </c>
      <c r="L86" s="12">
        <f t="shared" si="8"/>
        <v>18993</v>
      </c>
      <c r="M86" s="20">
        <f t="shared" si="9"/>
        <v>143</v>
      </c>
      <c r="N86" s="20">
        <v>0</v>
      </c>
      <c r="O86" s="12">
        <f t="shared" si="10"/>
        <v>18850</v>
      </c>
      <c r="P86" s="20"/>
      <c r="Q86" s="43" t="s">
        <v>50</v>
      </c>
      <c r="R86" s="44" t="s">
        <v>618</v>
      </c>
      <c r="S86" s="43" t="s">
        <v>619</v>
      </c>
      <c r="T86" s="43" t="s">
        <v>620</v>
      </c>
    </row>
    <row r="87" spans="1:20" s="13" customFormat="1" ht="19.5" customHeight="1">
      <c r="A87" s="20">
        <v>79</v>
      </c>
      <c r="B87" s="27">
        <v>2214249394</v>
      </c>
      <c r="C87" s="11" t="s">
        <v>585</v>
      </c>
      <c r="D87" s="11" t="s">
        <v>333</v>
      </c>
      <c r="E87" s="10" t="s">
        <v>71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4"/>
        <v>31</v>
      </c>
      <c r="K87" s="12">
        <v>18993</v>
      </c>
      <c r="L87" s="12">
        <f t="shared" si="8"/>
        <v>18993</v>
      </c>
      <c r="M87" s="20">
        <f t="shared" si="9"/>
        <v>143</v>
      </c>
      <c r="N87" s="20">
        <v>0</v>
      </c>
      <c r="O87" s="12">
        <f t="shared" si="10"/>
        <v>18850</v>
      </c>
      <c r="P87" s="20"/>
      <c r="Q87" s="43" t="s">
        <v>39</v>
      </c>
      <c r="R87" s="44" t="s">
        <v>621</v>
      </c>
      <c r="S87" s="43" t="s">
        <v>271</v>
      </c>
      <c r="T87" s="43" t="s">
        <v>622</v>
      </c>
    </row>
    <row r="88" spans="1:20" s="13" customFormat="1" ht="19.5" customHeight="1">
      <c r="A88" s="20">
        <v>80</v>
      </c>
      <c r="B88" s="27">
        <v>2214693166</v>
      </c>
      <c r="C88" s="11" t="s">
        <v>586</v>
      </c>
      <c r="D88" s="11" t="s">
        <v>587</v>
      </c>
      <c r="E88" s="10" t="s">
        <v>71</v>
      </c>
      <c r="F88" s="24">
        <v>12</v>
      </c>
      <c r="G88" s="24">
        <v>3</v>
      </c>
      <c r="H88" s="20">
        <v>0</v>
      </c>
      <c r="I88" s="20">
        <v>1</v>
      </c>
      <c r="J88" s="12">
        <f t="shared" si="4"/>
        <v>16</v>
      </c>
      <c r="K88" s="12">
        <v>18993</v>
      </c>
      <c r="L88" s="12">
        <f t="shared" si="8"/>
        <v>9802.838709677419</v>
      </c>
      <c r="M88" s="20">
        <f t="shared" si="9"/>
        <v>74</v>
      </c>
      <c r="N88" s="20">
        <v>0</v>
      </c>
      <c r="O88" s="12">
        <f t="shared" si="10"/>
        <v>9728.838709677419</v>
      </c>
      <c r="P88" s="20"/>
      <c r="Q88" s="43" t="s">
        <v>29</v>
      </c>
      <c r="R88" s="44" t="s">
        <v>623</v>
      </c>
      <c r="S88" s="43" t="s">
        <v>271</v>
      </c>
      <c r="T88" s="43" t="s">
        <v>624</v>
      </c>
    </row>
    <row r="89" spans="1:20" s="13" customFormat="1" ht="19.5" customHeight="1">
      <c r="A89" s="20">
        <v>81</v>
      </c>
      <c r="B89" s="27">
        <v>2214988344</v>
      </c>
      <c r="C89" s="11" t="s">
        <v>588</v>
      </c>
      <c r="D89" s="11" t="s">
        <v>582</v>
      </c>
      <c r="E89" s="10" t="s">
        <v>71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4"/>
        <v>31</v>
      </c>
      <c r="K89" s="12">
        <v>18993</v>
      </c>
      <c r="L89" s="12">
        <f t="shared" si="8"/>
        <v>18993</v>
      </c>
      <c r="M89" s="20">
        <f t="shared" si="9"/>
        <v>143</v>
      </c>
      <c r="N89" s="20">
        <v>0</v>
      </c>
      <c r="O89" s="12">
        <f t="shared" si="10"/>
        <v>18850</v>
      </c>
      <c r="P89" s="20"/>
      <c r="Q89" s="43" t="s">
        <v>27</v>
      </c>
      <c r="R89" s="44" t="s">
        <v>625</v>
      </c>
      <c r="S89" s="43" t="s">
        <v>626</v>
      </c>
      <c r="T89" s="43" t="s">
        <v>627</v>
      </c>
    </row>
    <row r="90" spans="1:20" s="13" customFormat="1" ht="19.5" customHeight="1">
      <c r="A90" s="20">
        <v>82</v>
      </c>
      <c r="B90" s="27">
        <v>2214988347</v>
      </c>
      <c r="C90" s="11" t="s">
        <v>569</v>
      </c>
      <c r="D90" s="11" t="s">
        <v>570</v>
      </c>
      <c r="E90" s="10" t="s">
        <v>25</v>
      </c>
      <c r="F90" s="24">
        <v>11</v>
      </c>
      <c r="G90" s="24">
        <v>1</v>
      </c>
      <c r="H90" s="20">
        <v>0</v>
      </c>
      <c r="I90" s="20">
        <v>0</v>
      </c>
      <c r="J90" s="12">
        <f t="shared" si="4"/>
        <v>12</v>
      </c>
      <c r="K90" s="12">
        <v>17234</v>
      </c>
      <c r="L90" s="12">
        <f t="shared" si="8"/>
        <v>6671.225806451612</v>
      </c>
      <c r="M90" s="20">
        <f t="shared" si="9"/>
        <v>51</v>
      </c>
      <c r="N90" s="20">
        <v>0</v>
      </c>
      <c r="O90" s="12">
        <f t="shared" si="10"/>
        <v>6620.225806451612</v>
      </c>
      <c r="P90" s="20"/>
      <c r="Q90" s="43" t="s">
        <v>36</v>
      </c>
      <c r="R90" s="44" t="s">
        <v>628</v>
      </c>
      <c r="S90" s="43" t="s">
        <v>271</v>
      </c>
      <c r="T90" s="43" t="s">
        <v>461</v>
      </c>
    </row>
    <row r="91" spans="1:20" s="13" customFormat="1" ht="19.5" customHeight="1">
      <c r="A91" s="20">
        <v>83</v>
      </c>
      <c r="B91" s="27">
        <v>2214988348</v>
      </c>
      <c r="C91" s="11" t="s">
        <v>571</v>
      </c>
      <c r="D91" s="11" t="s">
        <v>572</v>
      </c>
      <c r="E91" s="10" t="s">
        <v>25</v>
      </c>
      <c r="F91" s="24">
        <v>11</v>
      </c>
      <c r="G91" s="24">
        <v>1</v>
      </c>
      <c r="H91" s="20">
        <v>0</v>
      </c>
      <c r="I91" s="20">
        <v>0</v>
      </c>
      <c r="J91" s="12">
        <f t="shared" si="4"/>
        <v>12</v>
      </c>
      <c r="K91" s="12">
        <v>17234</v>
      </c>
      <c r="L91" s="12">
        <f t="shared" si="8"/>
        <v>6671.225806451612</v>
      </c>
      <c r="M91" s="20">
        <f t="shared" si="9"/>
        <v>51</v>
      </c>
      <c r="N91" s="20">
        <v>0</v>
      </c>
      <c r="O91" s="12">
        <f t="shared" si="10"/>
        <v>6620.225806451612</v>
      </c>
      <c r="P91" s="20"/>
      <c r="Q91" s="43" t="s">
        <v>27</v>
      </c>
      <c r="R91" s="44" t="s">
        <v>629</v>
      </c>
      <c r="S91" s="43" t="s">
        <v>630</v>
      </c>
      <c r="T91" s="43" t="s">
        <v>631</v>
      </c>
    </row>
    <row r="92" spans="1:20" s="13" customFormat="1" ht="19.5" customHeight="1">
      <c r="A92" s="20">
        <v>84</v>
      </c>
      <c r="B92" s="27">
        <v>2214988351</v>
      </c>
      <c r="C92" s="11" t="s">
        <v>573</v>
      </c>
      <c r="D92" s="11" t="s">
        <v>574</v>
      </c>
      <c r="E92" s="10" t="s">
        <v>25</v>
      </c>
      <c r="F92" s="24">
        <v>11</v>
      </c>
      <c r="G92" s="24">
        <v>1</v>
      </c>
      <c r="H92" s="20">
        <v>0</v>
      </c>
      <c r="I92" s="20">
        <v>0</v>
      </c>
      <c r="J92" s="12">
        <f t="shared" si="4"/>
        <v>12</v>
      </c>
      <c r="K92" s="12">
        <v>17234</v>
      </c>
      <c r="L92" s="12">
        <f t="shared" si="8"/>
        <v>6671.225806451612</v>
      </c>
      <c r="M92" s="20">
        <f t="shared" si="9"/>
        <v>51</v>
      </c>
      <c r="N92" s="20">
        <v>0</v>
      </c>
      <c r="O92" s="12">
        <f t="shared" si="10"/>
        <v>6620.225806451612</v>
      </c>
      <c r="P92" s="20"/>
      <c r="Q92" s="43" t="s">
        <v>39</v>
      </c>
      <c r="R92" s="44" t="s">
        <v>632</v>
      </c>
      <c r="S92" s="43" t="s">
        <v>221</v>
      </c>
      <c r="T92" s="43" t="s">
        <v>224</v>
      </c>
    </row>
    <row r="93" spans="1:20" s="13" customFormat="1" ht="19.5" customHeight="1">
      <c r="A93" s="20">
        <v>85</v>
      </c>
      <c r="B93" s="27">
        <v>2214989399</v>
      </c>
      <c r="C93" s="11" t="s">
        <v>575</v>
      </c>
      <c r="D93" s="11" t="s">
        <v>576</v>
      </c>
      <c r="E93" s="10" t="s">
        <v>25</v>
      </c>
      <c r="F93" s="24">
        <v>12</v>
      </c>
      <c r="G93" s="24">
        <v>2</v>
      </c>
      <c r="H93" s="20">
        <v>0</v>
      </c>
      <c r="I93" s="20">
        <v>0</v>
      </c>
      <c r="J93" s="12">
        <f t="shared" si="4"/>
        <v>14</v>
      </c>
      <c r="K93" s="12">
        <v>17234</v>
      </c>
      <c r="L93" s="12">
        <f t="shared" si="8"/>
        <v>7783.096774193547</v>
      </c>
      <c r="M93" s="20">
        <f t="shared" si="9"/>
        <v>59</v>
      </c>
      <c r="N93" s="20">
        <v>0</v>
      </c>
      <c r="O93" s="12">
        <f t="shared" si="10"/>
        <v>7724.096774193547</v>
      </c>
      <c r="P93" s="20"/>
      <c r="Q93" s="43" t="s">
        <v>27</v>
      </c>
      <c r="R93" s="44" t="s">
        <v>633</v>
      </c>
      <c r="S93" s="43" t="s">
        <v>44</v>
      </c>
      <c r="T93" s="43" t="s">
        <v>45</v>
      </c>
    </row>
    <row r="94" spans="1:20" s="13" customFormat="1" ht="19.5" customHeight="1">
      <c r="A94" s="20">
        <v>86</v>
      </c>
      <c r="B94" s="27">
        <v>2214991402</v>
      </c>
      <c r="C94" s="11" t="s">
        <v>577</v>
      </c>
      <c r="D94" s="11" t="s">
        <v>578</v>
      </c>
      <c r="E94" s="10" t="s">
        <v>25</v>
      </c>
      <c r="F94" s="24">
        <v>26</v>
      </c>
      <c r="G94" s="24">
        <v>4</v>
      </c>
      <c r="H94" s="20">
        <v>0</v>
      </c>
      <c r="I94" s="20">
        <v>0</v>
      </c>
      <c r="J94" s="12">
        <f t="shared" si="4"/>
        <v>30</v>
      </c>
      <c r="K94" s="12">
        <v>17234</v>
      </c>
      <c r="L94" s="12">
        <f t="shared" si="8"/>
        <v>16678.06451612903</v>
      </c>
      <c r="M94" s="20">
        <f t="shared" si="9"/>
        <v>126</v>
      </c>
      <c r="N94" s="20">
        <v>0</v>
      </c>
      <c r="O94" s="12">
        <f t="shared" si="10"/>
        <v>16552.06451612903</v>
      </c>
      <c r="P94" s="20"/>
      <c r="Q94" s="43" t="s">
        <v>51</v>
      </c>
      <c r="R94" s="44" t="s">
        <v>634</v>
      </c>
      <c r="S94" s="43" t="s">
        <v>635</v>
      </c>
      <c r="T94" s="43" t="s">
        <v>636</v>
      </c>
    </row>
    <row r="95" spans="1:20" s="7" customFormat="1" ht="19.5" customHeight="1">
      <c r="A95" s="85" t="s">
        <v>3</v>
      </c>
      <c r="B95" s="85"/>
      <c r="C95" s="85"/>
      <c r="D95" s="60"/>
      <c r="E95" s="60"/>
      <c r="F95" s="25">
        <f>SUM(F9:F94)</f>
        <v>2015</v>
      </c>
      <c r="G95" s="25">
        <f aca="true" t="shared" si="11" ref="G95:O95">SUM(G9:G94)</f>
        <v>312</v>
      </c>
      <c r="H95" s="25">
        <f t="shared" si="11"/>
        <v>0</v>
      </c>
      <c r="I95" s="25">
        <f t="shared" si="11"/>
        <v>72</v>
      </c>
      <c r="J95" s="25">
        <f t="shared" si="11"/>
        <v>2399</v>
      </c>
      <c r="K95" s="25"/>
      <c r="L95" s="25"/>
      <c r="M95" s="25">
        <f t="shared" si="11"/>
        <v>10469</v>
      </c>
      <c r="N95" s="25">
        <f t="shared" si="11"/>
        <v>0</v>
      </c>
      <c r="O95" s="25">
        <f t="shared" si="11"/>
        <v>1378119.7741935481</v>
      </c>
      <c r="P95" s="26"/>
      <c r="Q95" s="45"/>
      <c r="R95" s="44"/>
      <c r="S95" s="45"/>
      <c r="T95" s="45"/>
    </row>
    <row r="96" spans="17:20" ht="12.75">
      <c r="Q96" s="9"/>
      <c r="R96" s="30"/>
      <c r="S96" s="9"/>
      <c r="T96" s="9"/>
    </row>
    <row r="98" spans="2:4" ht="12.75">
      <c r="B98" s="34"/>
      <c r="C98" s="21"/>
      <c r="D98" s="21"/>
    </row>
    <row r="99" spans="2:10" ht="12.75">
      <c r="B99" s="34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4"/>
      <c r="C100" s="35"/>
      <c r="D100" s="21"/>
      <c r="E100" s="35"/>
      <c r="F100" s="36"/>
      <c r="G100" s="36"/>
      <c r="H100" s="36"/>
      <c r="I100" s="21"/>
      <c r="J100" s="21"/>
    </row>
    <row r="101" spans="2:20" s="8" customFormat="1" ht="12.75">
      <c r="B101" s="34"/>
      <c r="C101" s="21"/>
      <c r="D101" s="21"/>
      <c r="E101" s="21"/>
      <c r="F101" s="21"/>
      <c r="G101" s="34"/>
      <c r="H101" s="34"/>
      <c r="I101" s="21"/>
      <c r="J101" s="21"/>
      <c r="P101" s="3"/>
      <c r="Q101" s="3"/>
      <c r="R101" s="28"/>
      <c r="S101" s="3"/>
      <c r="T101" s="3"/>
    </row>
    <row r="102" spans="2:7" ht="12.75">
      <c r="B102" s="34"/>
      <c r="C102" s="21"/>
      <c r="D102" s="21"/>
      <c r="E102" s="21"/>
      <c r="F102" s="21"/>
      <c r="G102" s="21"/>
    </row>
    <row r="103" spans="2:20" s="8" customFormat="1" ht="21">
      <c r="B103" s="34"/>
      <c r="C103" s="23"/>
      <c r="D103" s="58"/>
      <c r="E103" s="23"/>
      <c r="F103" s="23"/>
      <c r="G103" s="21"/>
      <c r="H103" s="3"/>
      <c r="I103" s="3"/>
      <c r="J103" s="3"/>
      <c r="P103" s="3"/>
      <c r="Q103" s="3"/>
      <c r="R103" s="28"/>
      <c r="S103" s="3"/>
      <c r="T103" s="3"/>
    </row>
    <row r="104" spans="2:20" s="8" customFormat="1" ht="12.75">
      <c r="B104" s="34"/>
      <c r="C104" s="21"/>
      <c r="D104" s="21"/>
      <c r="E104" s="21"/>
      <c r="F104" s="21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7" ht="12.75">
      <c r="B107" s="34"/>
      <c r="C107" s="21"/>
      <c r="D107" s="21"/>
      <c r="E107" s="21"/>
      <c r="F107" s="21"/>
      <c r="G107" s="21"/>
    </row>
  </sheetData>
  <sheetProtection/>
  <autoFilter ref="A8:T95"/>
  <mergeCells count="4">
    <mergeCell ref="A2:P2"/>
    <mergeCell ref="A3:P3"/>
    <mergeCell ref="A7:C7"/>
    <mergeCell ref="A95:C95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0">
    <cfRule type="duplicateValues" priority="3" dxfId="0">
      <formula>AND(COUNTIF($C$100:$C$100,C100)&gt;1,NOT(ISBLANK(C100)))</formula>
    </cfRule>
  </conditionalFormatting>
  <conditionalFormatting sqref="E100">
    <cfRule type="duplicateValues" priority="2" dxfId="0">
      <formula>AND(COUNTIF($E$100:$E$100,E100)&gt;1,NOT(ISBLANK(E100)))</formula>
    </cfRule>
  </conditionalFormatting>
  <conditionalFormatting sqref="R95:R65536 R1:R8">
    <cfRule type="duplicateValues" priority="635" dxfId="0" stopIfTrue="1">
      <formula>AND(COUNTIF($R$95:$R$65536,R1)+COUNTIF($R$1:$R$8,R1)&gt;1,NOT(ISBLANK(R1)))</formula>
    </cfRule>
  </conditionalFormatting>
  <conditionalFormatting sqref="R1:R65536">
    <cfRule type="duplicateValues" priority="63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showGridLines="0" view="pageBreakPreview" zoomScaleNormal="98" zoomScaleSheetLayoutView="100" zoomScalePageLayoutView="0" workbookViewId="0" topLeftCell="A28">
      <selection activeCell="G37" sqref="G3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85.421875" style="64" bestFit="1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5"/>
      <c r="R2" s="63"/>
      <c r="S2" s="63"/>
    </row>
    <row r="3" spans="1:19" ht="15" customHeight="1">
      <c r="A3" s="83" t="s">
        <v>637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61"/>
      <c r="E5" s="61"/>
      <c r="F5" s="61"/>
      <c r="G5" s="61"/>
      <c r="H5" s="61"/>
      <c r="I5" s="61"/>
      <c r="J5" s="6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4" t="s">
        <v>15</v>
      </c>
      <c r="B7" s="84"/>
      <c r="C7" s="84"/>
      <c r="D7" s="61">
        <v>30</v>
      </c>
      <c r="E7" s="61"/>
      <c r="F7" s="61"/>
      <c r="G7" s="61"/>
      <c r="H7" s="61"/>
      <c r="I7" s="61"/>
      <c r="J7" s="6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f>VLOOKUP(B9,'[4]WITHOUT PF'!$D$6:$AR$199,41,0)</f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53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f>VLOOKUP(B10,'[4]WITHOUT PF'!$D$6:$AR$199,41,0)</f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f>VLOOKUP(B11,'[4]WITHOUT PF'!$D$6:$AR$199,41,0)</f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f>VLOOKUP(B12,'[3]WITHOUT PF'!$D$6:$BE$193,54,0)</f>
        <v>17234</v>
      </c>
      <c r="L12" s="12">
        <f t="shared" si="1"/>
        <v>16659.533333333333</v>
      </c>
      <c r="M12" s="20">
        <f t="shared" si="2"/>
        <v>125</v>
      </c>
      <c r="N12" s="20">
        <f>VLOOKUP(B12,'[4]WITHOUT PF'!$D$6:$AR$199,41,0)</f>
        <v>0</v>
      </c>
      <c r="O12" s="12">
        <f t="shared" si="3"/>
        <v>16534.533333333333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7</v>
      </c>
      <c r="G13" s="24">
        <v>1</v>
      </c>
      <c r="H13" s="20">
        <v>0</v>
      </c>
      <c r="I13" s="20">
        <v>1</v>
      </c>
      <c r="J13" s="12">
        <f t="shared" si="0"/>
        <v>9</v>
      </c>
      <c r="K13" s="12">
        <f>VLOOKUP(B13,'[3]WITHOUT PF'!$D$6:$BE$193,54,0)</f>
        <v>18993</v>
      </c>
      <c r="L13" s="12">
        <f t="shared" si="1"/>
        <v>5697.900000000001</v>
      </c>
      <c r="M13" s="20">
        <f t="shared" si="2"/>
        <v>43</v>
      </c>
      <c r="N13" s="20">
        <f>VLOOKUP(B13,'[4]WITHOUT PF'!$D$6:$AR$199,41,0)</f>
        <v>0</v>
      </c>
      <c r="O13" s="12">
        <f t="shared" si="3"/>
        <v>5654.900000000001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f>VLOOKUP(B14,'[4]WITHOUT PF'!$D$6:$AR$199,41,0)</f>
        <v>0</v>
      </c>
      <c r="O14" s="12">
        <f t="shared" si="3"/>
        <v>17104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f>VLOOKUP(B15,'[4]WITHOUT PF'!$D$6:$AR$199,41,0)</f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25</v>
      </c>
      <c r="G16" s="24">
        <v>4</v>
      </c>
      <c r="H16" s="20">
        <v>0</v>
      </c>
      <c r="I16" s="20">
        <v>1</v>
      </c>
      <c r="J16" s="12">
        <f t="shared" si="0"/>
        <v>30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f>VLOOKUP(B16,'[4]WITHOUT PF'!$D$6:$AR$199,41,0)</f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f>VLOOKUP(B17,'[4]WITHOUT PF'!$D$6:$AR$199,41,0)</f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f>VLOOKUP(B18,'[4]WITHOUT PF'!$D$6:$AR$199,41,0)</f>
        <v>500</v>
      </c>
      <c r="O18" s="12">
        <f t="shared" si="3"/>
        <v>16604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11</v>
      </c>
      <c r="G19" s="24">
        <v>1</v>
      </c>
      <c r="H19" s="20">
        <v>0</v>
      </c>
      <c r="I19" s="20">
        <v>0</v>
      </c>
      <c r="J19" s="12">
        <f t="shared" si="0"/>
        <v>12</v>
      </c>
      <c r="K19" s="12">
        <f>VLOOKUP(B19,'[3]WITHOUT PF'!$D$6:$BE$193,54,0)</f>
        <v>17234</v>
      </c>
      <c r="L19" s="12">
        <f t="shared" si="1"/>
        <v>6893.6</v>
      </c>
      <c r="M19" s="20">
        <f t="shared" si="2"/>
        <v>52</v>
      </c>
      <c r="N19" s="20">
        <f>VLOOKUP(B19,'[4]WITHOUT PF'!$D$6:$AR$199,41,0)</f>
        <v>0</v>
      </c>
      <c r="O19" s="12">
        <f t="shared" si="3"/>
        <v>6841.6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0</v>
      </c>
      <c r="I20" s="20">
        <v>0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f>VLOOKUP(B20,'[4]WITHOUT PF'!$D$6:$AR$199,41,0)</f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25</v>
      </c>
      <c r="G21" s="24">
        <v>4</v>
      </c>
      <c r="H21" s="20">
        <v>0</v>
      </c>
      <c r="I21" s="20">
        <v>1</v>
      </c>
      <c r="J21" s="12">
        <f t="shared" si="0"/>
        <v>30</v>
      </c>
      <c r="K21" s="12">
        <f>VLOOKUP(B21,'[3]WITHOUT PF'!$D$6:$BE$193,54,0)</f>
        <v>17234</v>
      </c>
      <c r="L21" s="12">
        <f t="shared" si="1"/>
        <v>17234</v>
      </c>
      <c r="M21" s="20">
        <f t="shared" si="2"/>
        <v>130</v>
      </c>
      <c r="N21" s="20">
        <f>VLOOKUP(B21,'[4]WITHOUT PF'!$D$6:$AR$199,41,0)</f>
        <v>0</v>
      </c>
      <c r="O21" s="12">
        <f t="shared" si="3"/>
        <v>17104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23</v>
      </c>
      <c r="G22" s="24">
        <v>4</v>
      </c>
      <c r="H22" s="20">
        <v>0</v>
      </c>
      <c r="I22" s="20">
        <v>0</v>
      </c>
      <c r="J22" s="12">
        <f t="shared" si="0"/>
        <v>27</v>
      </c>
      <c r="K22" s="12">
        <f>VLOOKUP(B22,'[3]WITHOUT PF'!$D$6:$BE$193,54,0)</f>
        <v>17234</v>
      </c>
      <c r="L22" s="12">
        <f t="shared" si="1"/>
        <v>15510.6</v>
      </c>
      <c r="M22" s="20">
        <f t="shared" si="2"/>
        <v>117</v>
      </c>
      <c r="N22" s="20">
        <f>VLOOKUP(B22,'[4]WITHOUT PF'!$D$6:$AR$199,41,0)</f>
        <v>0</v>
      </c>
      <c r="O22" s="12">
        <f t="shared" si="3"/>
        <v>15393.6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17234</v>
      </c>
      <c r="L23" s="12">
        <f t="shared" si="1"/>
        <v>16659.533333333333</v>
      </c>
      <c r="M23" s="20">
        <f t="shared" si="2"/>
        <v>125</v>
      </c>
      <c r="N23" s="20">
        <f>VLOOKUP(B23,'[4]WITHOUT PF'!$D$6:$AR$199,41,0)</f>
        <v>0</v>
      </c>
      <c r="O23" s="12">
        <f t="shared" si="3"/>
        <v>16534.533333333333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0</v>
      </c>
      <c r="I24" s="20">
        <v>1</v>
      </c>
      <c r="J24" s="12">
        <f t="shared" si="0"/>
        <v>29</v>
      </c>
      <c r="K24" s="12">
        <f>VLOOKUP(B24,'[3]WITHOUT PF'!$D$6:$BE$193,54,0)</f>
        <v>20903</v>
      </c>
      <c r="L24" s="12">
        <f t="shared" si="1"/>
        <v>20206.233333333334</v>
      </c>
      <c r="M24" s="20">
        <f t="shared" si="2"/>
        <v>152</v>
      </c>
      <c r="N24" s="20">
        <f>VLOOKUP(B24,'[4]WITHOUT PF'!$D$6:$AR$199,41,0)</f>
        <v>0</v>
      </c>
      <c r="O24" s="12">
        <f t="shared" si="3"/>
        <v>20054.233333333334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4</v>
      </c>
      <c r="G25" s="24">
        <v>0</v>
      </c>
      <c r="H25" s="20">
        <v>0</v>
      </c>
      <c r="I25" s="20">
        <v>0</v>
      </c>
      <c r="J25" s="12">
        <f t="shared" si="0"/>
        <v>4</v>
      </c>
      <c r="K25" s="12">
        <f>VLOOKUP(B25,'[3]WITHOUT PF'!$D$6:$BE$193,54,0)</f>
        <v>17234</v>
      </c>
      <c r="L25" s="12">
        <f t="shared" si="1"/>
        <v>2297.866666666667</v>
      </c>
      <c r="M25" s="20">
        <f t="shared" si="2"/>
        <v>18</v>
      </c>
      <c r="N25" s="20">
        <f>VLOOKUP(B25,'[4]WITHOUT PF'!$D$6:$AR$199,41,0)</f>
        <v>0</v>
      </c>
      <c r="O25" s="12">
        <f t="shared" si="3"/>
        <v>2279.866666666667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f>VLOOKUP(B26,'[4]WITHOUT PF'!$D$6:$AR$199,41,0)</f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24</v>
      </c>
      <c r="G27" s="24">
        <v>4</v>
      </c>
      <c r="H27" s="20">
        <v>0</v>
      </c>
      <c r="I27" s="20">
        <v>1</v>
      </c>
      <c r="J27" s="12">
        <f t="shared" si="0"/>
        <v>29</v>
      </c>
      <c r="K27" s="12">
        <f>VLOOKUP(B27,'[3]WITHOUT PF'!$D$6:$BE$193,54,0)</f>
        <v>17234</v>
      </c>
      <c r="L27" s="12">
        <f t="shared" si="1"/>
        <v>16659.533333333333</v>
      </c>
      <c r="M27" s="20">
        <f t="shared" si="2"/>
        <v>125</v>
      </c>
      <c r="N27" s="20">
        <f>VLOOKUP(B27,'[4]WITHOUT PF'!$D$6:$AR$199,41,0)</f>
        <v>0</v>
      </c>
      <c r="O27" s="12">
        <f t="shared" si="3"/>
        <v>16534.533333333333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f>VLOOKUP(B28,'[4]WITHOUT PF'!$D$6:$AR$199,41,0)</f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22</v>
      </c>
      <c r="G29" s="24">
        <v>3</v>
      </c>
      <c r="H29" s="20">
        <v>0</v>
      </c>
      <c r="I29" s="20">
        <v>5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f>VLOOKUP(B29,'[4]WITHOUT PF'!$D$6:$AR$199,41,0)</f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21</v>
      </c>
      <c r="G30" s="24">
        <v>4</v>
      </c>
      <c r="H30" s="20">
        <v>0</v>
      </c>
      <c r="I30" s="20">
        <v>4</v>
      </c>
      <c r="J30" s="12">
        <f t="shared" si="0"/>
        <v>29</v>
      </c>
      <c r="K30" s="12">
        <f>VLOOKUP(B30,'[3]WITHOUT PF'!$D$6:$BE$193,54,0)</f>
        <v>20903</v>
      </c>
      <c r="L30" s="12">
        <f t="shared" si="1"/>
        <v>20206.233333333334</v>
      </c>
      <c r="M30" s="20">
        <f t="shared" si="2"/>
        <v>152</v>
      </c>
      <c r="N30" s="20">
        <f>VLOOKUP(B30,'[4]WITHOUT PF'!$D$6:$AR$199,41,0)</f>
        <v>0</v>
      </c>
      <c r="O30" s="12">
        <f t="shared" si="3"/>
        <v>20054.233333333334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0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f>VLOOKUP(B31,'[4]WITHOUT PF'!$D$6:$AR$199,41,0)</f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13</v>
      </c>
      <c r="G32" s="24">
        <v>2</v>
      </c>
      <c r="H32" s="20">
        <v>0</v>
      </c>
      <c r="I32" s="20">
        <v>0</v>
      </c>
      <c r="J32" s="12">
        <f t="shared" si="0"/>
        <v>15</v>
      </c>
      <c r="K32" s="12">
        <f>VLOOKUP(B32,'[3]WITHOUT PF'!$D$6:$BE$193,54,0)</f>
        <v>20903</v>
      </c>
      <c r="L32" s="12">
        <f t="shared" si="1"/>
        <v>10451.5</v>
      </c>
      <c r="M32" s="20">
        <f t="shared" si="2"/>
        <v>79</v>
      </c>
      <c r="N32" s="20">
        <f>VLOOKUP(B32,'[4]WITHOUT PF'!$D$6:$AR$199,41,0)</f>
        <v>0</v>
      </c>
      <c r="O32" s="12">
        <f t="shared" si="3"/>
        <v>10372.5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f>VLOOKUP(B33,'[4]WITHOUT PF'!$D$6:$AR$199,41,0)</f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f>VLOOKUP(B34,'[4]WITHOUT PF'!$D$6:$AR$199,41,0)</f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f>VLOOKUP(B35,'[4]WITHOUT PF'!$D$6:$AR$199,41,0)</f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8</v>
      </c>
      <c r="G36" s="24">
        <v>1</v>
      </c>
      <c r="H36" s="20">
        <v>0</v>
      </c>
      <c r="I36" s="20">
        <v>0</v>
      </c>
      <c r="J36" s="12">
        <f t="shared" si="0"/>
        <v>9</v>
      </c>
      <c r="K36" s="12">
        <f>VLOOKUP(B36,'[3]WITHOUT PF'!$D$6:$BE$193,54,0)</f>
        <v>17234</v>
      </c>
      <c r="L36" s="12">
        <f t="shared" si="1"/>
        <v>5170.200000000001</v>
      </c>
      <c r="M36" s="20">
        <f t="shared" si="2"/>
        <v>39</v>
      </c>
      <c r="N36" s="20">
        <f>VLOOKUP(B36,'[4]WITHOUT PF'!$D$6:$AR$199,41,0)</f>
        <v>0</v>
      </c>
      <c r="O36" s="12">
        <f t="shared" si="3"/>
        <v>5131.200000000001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f>VLOOKUP(B37,'[4]WITHOUT PF'!$D$6:$AR$199,41,0)</f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18</v>
      </c>
      <c r="G38" s="24">
        <v>2</v>
      </c>
      <c r="H38" s="20">
        <v>0</v>
      </c>
      <c r="I38" s="20">
        <v>1</v>
      </c>
      <c r="J38" s="12">
        <f t="shared" si="0"/>
        <v>21</v>
      </c>
      <c r="K38" s="12">
        <f>VLOOKUP(B38,'[3]WITHOUT PF'!$D$6:$BE$193,54,0)</f>
        <v>17234</v>
      </c>
      <c r="L38" s="12">
        <f t="shared" si="1"/>
        <v>12063.800000000001</v>
      </c>
      <c r="M38" s="20">
        <f t="shared" si="2"/>
        <v>91</v>
      </c>
      <c r="N38" s="20">
        <f>VLOOKUP(B38,'[4]WITHOUT PF'!$D$6:$AR$199,41,0)</f>
        <v>0</v>
      </c>
      <c r="O38" s="12">
        <f t="shared" si="3"/>
        <v>11972.800000000001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21</v>
      </c>
      <c r="G39" s="24">
        <v>4</v>
      </c>
      <c r="H39" s="20">
        <v>0</v>
      </c>
      <c r="I39" s="20">
        <v>1</v>
      </c>
      <c r="J39" s="12">
        <f t="shared" si="0"/>
        <v>26</v>
      </c>
      <c r="K39" s="12">
        <f>VLOOKUP(B39,'[3]WITHOUT PF'!$D$6:$BE$193,54,0)</f>
        <v>20903</v>
      </c>
      <c r="L39" s="12">
        <f>K39/D$7*J39</f>
        <v>18115.933333333334</v>
      </c>
      <c r="M39" s="20">
        <f t="shared" si="2"/>
        <v>136</v>
      </c>
      <c r="N39" s="20">
        <f>VLOOKUP(B39,'[4]WITHOUT PF'!$D$6:$AR$199,41,0)</f>
        <v>0</v>
      </c>
      <c r="O39" s="12">
        <f>L39-M39-N39</f>
        <v>17979.933333333334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f>VLOOKUP(B40,'[4]WITHOUT PF'!$D$6:$AR$199,41,0)</f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26</v>
      </c>
      <c r="G41" s="24">
        <v>4</v>
      </c>
      <c r="H41" s="20">
        <v>0</v>
      </c>
      <c r="I41" s="20">
        <v>0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f>VLOOKUP(B41,'[4]WITHOUT PF'!$D$6:$AR$199,41,0)</f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8">
        <f aca="true" t="shared" si="4" ref="L42:L50">K42/D$7*J42</f>
        <v>17234</v>
      </c>
      <c r="M42" s="17">
        <f t="shared" si="2"/>
        <v>130</v>
      </c>
      <c r="N42" s="20">
        <f>VLOOKUP(B42,'[4]WITHOUT PF'!$D$6:$AR$199,41,0)</f>
        <v>0</v>
      </c>
      <c r="O42" s="18">
        <f aca="true" t="shared" si="5" ref="O42:O50">L42-M42-N42</f>
        <v>17104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f>VLOOKUP(B43,'[4]WITHOUT PF'!$D$6:$AR$199,41,0)</f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f>VLOOKUP(B44,'[4]WITHOUT PF'!$D$6:$AR$199,41,0)</f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f>VLOOKUP(B45,'[4]WITHOUT PF'!$D$6:$AR$199,41,0)</f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16659.533333333333</v>
      </c>
      <c r="M46" s="20">
        <f t="shared" si="2"/>
        <v>125</v>
      </c>
      <c r="N46" s="20">
        <f>VLOOKUP(B46,'[4]WITHOUT PF'!$D$6:$AR$199,41,0)</f>
        <v>0</v>
      </c>
      <c r="O46" s="12">
        <f t="shared" si="5"/>
        <v>16534.533333333333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22</v>
      </c>
      <c r="G47" s="24">
        <v>4</v>
      </c>
      <c r="H47" s="20">
        <v>0</v>
      </c>
      <c r="I47" s="20">
        <v>1</v>
      </c>
      <c r="J47" s="12">
        <f t="shared" si="0"/>
        <v>27</v>
      </c>
      <c r="K47" s="12">
        <f>VLOOKUP(B47,'[3]WITHOUT PF'!$D$6:$BE$193,54,0)</f>
        <v>17234</v>
      </c>
      <c r="L47" s="12">
        <f t="shared" si="4"/>
        <v>15510.6</v>
      </c>
      <c r="M47" s="20">
        <f t="shared" si="2"/>
        <v>117</v>
      </c>
      <c r="N47" s="20">
        <f>VLOOKUP(B47,'[4]WITHOUT PF'!$D$6:$AR$199,41,0)</f>
        <v>0</v>
      </c>
      <c r="O47" s="12">
        <f t="shared" si="5"/>
        <v>15393.6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17234</v>
      </c>
      <c r="M48" s="20">
        <f t="shared" si="2"/>
        <v>130</v>
      </c>
      <c r="N48" s="20">
        <f>VLOOKUP(B48,'[4]WITHOUT PF'!$D$6:$AR$199,41,0)</f>
        <v>0</v>
      </c>
      <c r="O48" s="12">
        <f t="shared" si="5"/>
        <v>17104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 t="shared" si="4"/>
        <v>17234</v>
      </c>
      <c r="M49" s="20">
        <f t="shared" si="2"/>
        <v>130</v>
      </c>
      <c r="N49" s="20">
        <f>VLOOKUP(B49,'[4]WITHOUT PF'!$D$6:$AR$199,41,0)</f>
        <v>0</v>
      </c>
      <c r="O49" s="12">
        <f t="shared" si="5"/>
        <v>17104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22</v>
      </c>
      <c r="G50" s="24">
        <v>3</v>
      </c>
      <c r="H50" s="20">
        <v>0</v>
      </c>
      <c r="I50" s="20">
        <v>1</v>
      </c>
      <c r="J50" s="12">
        <f t="shared" si="0"/>
        <v>26</v>
      </c>
      <c r="K50" s="12">
        <f>VLOOKUP(B50,'[3]WITHOUT PF'!$D$6:$BE$193,54,0)</f>
        <v>17234</v>
      </c>
      <c r="L50" s="12">
        <f t="shared" si="4"/>
        <v>14936.133333333335</v>
      </c>
      <c r="M50" s="20">
        <f t="shared" si="2"/>
        <v>113</v>
      </c>
      <c r="N50" s="20">
        <f>VLOOKUP(B50,'[4]WITHOUT PF'!$D$6:$AR$199,41,0)</f>
        <v>0</v>
      </c>
      <c r="O50" s="12">
        <f t="shared" si="5"/>
        <v>14823.133333333335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20903</v>
      </c>
      <c r="L51" s="12">
        <f>K51/D$7*J51</f>
        <v>20903</v>
      </c>
      <c r="M51" s="20">
        <f>ROUNDUP(L51*0.75%,0)</f>
        <v>157</v>
      </c>
      <c r="N51" s="20">
        <f>VLOOKUP(B51,'[4]WITHOUT PF'!$D$6:$AR$199,41,0)</f>
        <v>0</v>
      </c>
      <c r="O51" s="12">
        <f>L51-M51-N51</f>
        <v>20746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f>VLOOKUP(B52,'[4]WITHOUT PF'!$D$6:$AR$199,41,0)</f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aca="true" t="shared" si="6" ref="L53:L72">K53/D$7*J53</f>
        <v>17234</v>
      </c>
      <c r="M53" s="20">
        <f aca="true" t="shared" si="7" ref="M53:M72">ROUNDUP(L53*0.75%,0)</f>
        <v>130</v>
      </c>
      <c r="N53" s="20">
        <f>VLOOKUP(B53,'[4]WITHOUT PF'!$D$6:$AR$199,41,0)</f>
        <v>0</v>
      </c>
      <c r="O53" s="12">
        <f aca="true" t="shared" si="8" ref="O53:O72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22</v>
      </c>
      <c r="G54" s="24">
        <v>3</v>
      </c>
      <c r="H54" s="20">
        <v>0</v>
      </c>
      <c r="I54" s="20">
        <v>1</v>
      </c>
      <c r="J54" s="12">
        <f aca="true" t="shared" si="9" ref="J54:J72">F54+G54+H54+I54</f>
        <v>26</v>
      </c>
      <c r="K54" s="12">
        <v>17234</v>
      </c>
      <c r="L54" s="12">
        <f t="shared" si="6"/>
        <v>14936.133333333335</v>
      </c>
      <c r="M54" s="20">
        <f t="shared" si="7"/>
        <v>113</v>
      </c>
      <c r="N54" s="20">
        <f>VLOOKUP(B54,'[4]WITHOUT PF'!$D$6:$AR$199,41,0)</f>
        <v>0</v>
      </c>
      <c r="O54" s="12">
        <f t="shared" si="8"/>
        <v>14823.133333333335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9"/>
        <v>30</v>
      </c>
      <c r="K55" s="12">
        <v>17234</v>
      </c>
      <c r="L55" s="12">
        <f t="shared" si="6"/>
        <v>17234</v>
      </c>
      <c r="M55" s="20">
        <f t="shared" si="7"/>
        <v>130</v>
      </c>
      <c r="N55" s="20">
        <f>VLOOKUP(B55,'[4]WITHOUT PF'!$D$6:$AR$199,41,0)</f>
        <v>0</v>
      </c>
      <c r="O55" s="12">
        <f t="shared" si="8"/>
        <v>17104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25</v>
      </c>
      <c r="G56" s="24">
        <v>4</v>
      </c>
      <c r="H56" s="20">
        <v>0</v>
      </c>
      <c r="I56" s="20">
        <v>1</v>
      </c>
      <c r="J56" s="12">
        <f t="shared" si="9"/>
        <v>30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f>VLOOKUP(B56,'[4]WITHOUT PF'!$D$6:$AR$199,41,0)</f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9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f>VLOOKUP(B57,'[4]WITHOUT PF'!$D$6:$AR$199,41,0)</f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9"/>
        <v>30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f>VLOOKUP(B58,'[4]WITHOUT PF'!$D$6:$AR$199,41,0)</f>
        <v>1000</v>
      </c>
      <c r="O58" s="12">
        <f t="shared" si="8"/>
        <v>16104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8</v>
      </c>
      <c r="G59" s="24">
        <v>1</v>
      </c>
      <c r="H59" s="20">
        <v>0</v>
      </c>
      <c r="I59" s="20">
        <v>0</v>
      </c>
      <c r="J59" s="12">
        <f t="shared" si="9"/>
        <v>9</v>
      </c>
      <c r="K59" s="12">
        <v>17234</v>
      </c>
      <c r="L59" s="12">
        <f t="shared" si="6"/>
        <v>5170.200000000001</v>
      </c>
      <c r="M59" s="20">
        <f t="shared" si="7"/>
        <v>39</v>
      </c>
      <c r="N59" s="20">
        <f>VLOOKUP(B59,'[4]WITHOUT PF'!$D$6:$AR$199,41,0)</f>
        <v>1000</v>
      </c>
      <c r="O59" s="12">
        <f t="shared" si="8"/>
        <v>4131.200000000001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9"/>
        <v>30</v>
      </c>
      <c r="K60" s="12">
        <v>17234</v>
      </c>
      <c r="L60" s="12">
        <f t="shared" si="6"/>
        <v>17234</v>
      </c>
      <c r="M60" s="20">
        <f t="shared" si="7"/>
        <v>130</v>
      </c>
      <c r="N60" s="20">
        <f>VLOOKUP(B60,'[4]WITHOUT PF'!$D$6:$AR$199,41,0)</f>
        <v>1000</v>
      </c>
      <c r="O60" s="12">
        <f t="shared" si="8"/>
        <v>16104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23</v>
      </c>
      <c r="G61" s="24">
        <v>4</v>
      </c>
      <c r="H61" s="20">
        <v>0</v>
      </c>
      <c r="I61" s="20">
        <v>1</v>
      </c>
      <c r="J61" s="12">
        <f t="shared" si="9"/>
        <v>28</v>
      </c>
      <c r="K61" s="12">
        <v>17234</v>
      </c>
      <c r="L61" s="12">
        <f t="shared" si="6"/>
        <v>16085.066666666668</v>
      </c>
      <c r="M61" s="20">
        <f t="shared" si="7"/>
        <v>121</v>
      </c>
      <c r="N61" s="20">
        <f>VLOOKUP(B61,'[4]WITHOUT PF'!$D$6:$AR$199,41,0)</f>
        <v>0</v>
      </c>
      <c r="O61" s="12">
        <f t="shared" si="8"/>
        <v>15964.066666666668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9"/>
        <v>30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f>VLOOKUP(B62,'[4]WITHOUT PF'!$D$6:$AR$199,41,0)</f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9"/>
        <v>30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f>VLOOKUP(B63,'[4]WITHOUT PF'!$D$6:$AR$199,41,0)</f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21</v>
      </c>
      <c r="G64" s="24">
        <v>3</v>
      </c>
      <c r="H64" s="20">
        <v>0</v>
      </c>
      <c r="I64" s="20">
        <v>1</v>
      </c>
      <c r="J64" s="12">
        <f t="shared" si="9"/>
        <v>25</v>
      </c>
      <c r="K64" s="12">
        <v>18993</v>
      </c>
      <c r="L64" s="12">
        <f t="shared" si="6"/>
        <v>15827.5</v>
      </c>
      <c r="M64" s="20">
        <f t="shared" si="7"/>
        <v>119</v>
      </c>
      <c r="N64" s="20">
        <f>VLOOKUP(B64,'[4]WITHOUT PF'!$D$6:$AR$199,41,0)</f>
        <v>0</v>
      </c>
      <c r="O64" s="12">
        <f t="shared" si="8"/>
        <v>15708.5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9"/>
        <v>30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f>VLOOKUP(B65,'[4]WITHOUT PF'!$D$6:$AR$199,41,0)</f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9"/>
        <v>30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f>VLOOKUP(B66,'[4]WITHOUT PF'!$D$6:$AR$199,41,0)</f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9"/>
        <v>30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f>VLOOKUP(B67,'[4]WITHOUT PF'!$D$6:$AR$199,41,0)</f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24</v>
      </c>
      <c r="G68" s="24">
        <v>4</v>
      </c>
      <c r="H68" s="20">
        <v>0</v>
      </c>
      <c r="I68" s="20">
        <v>1</v>
      </c>
      <c r="J68" s="12">
        <f t="shared" si="9"/>
        <v>29</v>
      </c>
      <c r="K68" s="12">
        <v>17234</v>
      </c>
      <c r="L68" s="12">
        <f t="shared" si="6"/>
        <v>16659.533333333333</v>
      </c>
      <c r="M68" s="20">
        <f t="shared" si="7"/>
        <v>125</v>
      </c>
      <c r="N68" s="20">
        <f>VLOOKUP(B68,'[4]WITHOUT PF'!$D$6:$AR$199,41,0)</f>
        <v>500</v>
      </c>
      <c r="O68" s="12">
        <f t="shared" si="8"/>
        <v>16034.533333333333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9"/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f>VLOOKUP(B69,'[4]WITHOUT PF'!$D$6:$AR$199,41,0)</f>
        <v>500</v>
      </c>
      <c r="O69" s="12">
        <f t="shared" si="8"/>
        <v>16604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24</v>
      </c>
      <c r="G70" s="24">
        <v>4</v>
      </c>
      <c r="H70" s="20">
        <v>0</v>
      </c>
      <c r="I70" s="20">
        <v>1</v>
      </c>
      <c r="J70" s="12">
        <f t="shared" si="9"/>
        <v>29</v>
      </c>
      <c r="K70" s="12">
        <v>17234</v>
      </c>
      <c r="L70" s="12">
        <f t="shared" si="6"/>
        <v>16659.533333333333</v>
      </c>
      <c r="M70" s="20">
        <f t="shared" si="7"/>
        <v>125</v>
      </c>
      <c r="N70" s="20">
        <f>VLOOKUP(B70,'[4]WITHOUT PF'!$D$6:$AR$199,41,0)</f>
        <v>0</v>
      </c>
      <c r="O70" s="12">
        <f t="shared" si="8"/>
        <v>16534.533333333333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22</v>
      </c>
      <c r="G71" s="24">
        <v>3</v>
      </c>
      <c r="H71" s="20">
        <v>0</v>
      </c>
      <c r="I71" s="20">
        <v>1</v>
      </c>
      <c r="J71" s="12">
        <f t="shared" si="9"/>
        <v>26</v>
      </c>
      <c r="K71" s="12">
        <v>17234</v>
      </c>
      <c r="L71" s="12">
        <f t="shared" si="6"/>
        <v>14936.133333333335</v>
      </c>
      <c r="M71" s="20">
        <f t="shared" si="7"/>
        <v>113</v>
      </c>
      <c r="N71" s="20">
        <f>VLOOKUP(B71,'[4]WITHOUT PF'!$D$6:$AR$199,41,0)</f>
        <v>1000</v>
      </c>
      <c r="O71" s="12">
        <f t="shared" si="8"/>
        <v>13823.133333333335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f>VLOOKUP(B72,'[4]WITHOUT PF'!$D$6:$AR$199,41,0)</f>
        <v>0</v>
      </c>
      <c r="O72" s="12">
        <f t="shared" si="8"/>
        <v>17104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aca="true" t="shared" si="10" ref="J73:J84">F73+G73+H73+I73</f>
        <v>30</v>
      </c>
      <c r="K73" s="12">
        <v>17234</v>
      </c>
      <c r="L73" s="12">
        <f aca="true" t="shared" si="11" ref="L73:L84">K73/D$7*J73</f>
        <v>17234</v>
      </c>
      <c r="M73" s="20">
        <f aca="true" t="shared" si="12" ref="M73:M84">ROUNDUP(L73*0.75%,0)</f>
        <v>130</v>
      </c>
      <c r="N73" s="20">
        <f>VLOOKUP(B73,'[4]WITHOUT PF'!$D$6:$AR$199,41,0)</f>
        <v>0</v>
      </c>
      <c r="O73" s="12">
        <f aca="true" t="shared" si="13" ref="O73:O84">L73-M73-N73</f>
        <v>17104</v>
      </c>
      <c r="P73" s="20"/>
      <c r="Q73" s="70" t="s">
        <v>50</v>
      </c>
      <c r="R73" s="70" t="s">
        <v>603</v>
      </c>
      <c r="S73" s="70" t="s">
        <v>604</v>
      </c>
      <c r="T73" s="70"/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25</v>
      </c>
      <c r="G74" s="24">
        <v>4</v>
      </c>
      <c r="H74" s="20">
        <v>0</v>
      </c>
      <c r="I74" s="20">
        <v>0</v>
      </c>
      <c r="J74" s="12">
        <f t="shared" si="10"/>
        <v>29</v>
      </c>
      <c r="K74" s="12">
        <v>17234</v>
      </c>
      <c r="L74" s="12">
        <f t="shared" si="11"/>
        <v>16659.533333333333</v>
      </c>
      <c r="M74" s="20">
        <f t="shared" si="12"/>
        <v>125</v>
      </c>
      <c r="N74" s="20">
        <f>VLOOKUP(B74,'[4]WITHOUT PF'!$D$6:$AR$199,41,0)</f>
        <v>0</v>
      </c>
      <c r="O74" s="12">
        <f t="shared" si="13"/>
        <v>16534.533333333333</v>
      </c>
      <c r="P74" s="20"/>
      <c r="Q74" s="70" t="s">
        <v>36</v>
      </c>
      <c r="R74" s="70" t="s">
        <v>653</v>
      </c>
      <c r="S74" s="70" t="s">
        <v>654</v>
      </c>
      <c r="T74" s="70"/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23</v>
      </c>
      <c r="G75" s="24">
        <v>4</v>
      </c>
      <c r="H75" s="20">
        <v>0</v>
      </c>
      <c r="I75" s="20">
        <v>0</v>
      </c>
      <c r="J75" s="12">
        <f t="shared" si="10"/>
        <v>27</v>
      </c>
      <c r="K75" s="12">
        <v>17234</v>
      </c>
      <c r="L75" s="12">
        <f t="shared" si="11"/>
        <v>15510.6</v>
      </c>
      <c r="M75" s="20">
        <f t="shared" si="12"/>
        <v>117</v>
      </c>
      <c r="N75" s="20">
        <f>VLOOKUP(B75,'[4]WITHOUT PF'!$D$6:$AR$199,41,0)</f>
        <v>0</v>
      </c>
      <c r="O75" s="12">
        <f t="shared" si="13"/>
        <v>15393.6</v>
      </c>
      <c r="P75" s="20"/>
      <c r="Q75" s="70" t="s">
        <v>43</v>
      </c>
      <c r="R75" s="70" t="s">
        <v>655</v>
      </c>
      <c r="S75" s="70" t="s">
        <v>73</v>
      </c>
      <c r="T75" s="70"/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15</v>
      </c>
      <c r="G76" s="24">
        <v>2</v>
      </c>
      <c r="H76" s="20">
        <v>0</v>
      </c>
      <c r="I76" s="20">
        <v>0</v>
      </c>
      <c r="J76" s="12">
        <f t="shared" si="10"/>
        <v>17</v>
      </c>
      <c r="K76" s="12">
        <v>17234</v>
      </c>
      <c r="L76" s="12">
        <f t="shared" si="11"/>
        <v>9765.933333333334</v>
      </c>
      <c r="M76" s="20">
        <f t="shared" si="12"/>
        <v>74</v>
      </c>
      <c r="N76" s="20">
        <f>VLOOKUP(B76,'[4]WITHOUT PF'!$D$6:$AR$199,41,0)</f>
        <v>0</v>
      </c>
      <c r="O76" s="12">
        <f t="shared" si="13"/>
        <v>9691.933333333334</v>
      </c>
      <c r="P76" s="20"/>
      <c r="Q76" s="70" t="s">
        <v>261</v>
      </c>
      <c r="R76" s="70" t="s">
        <v>300</v>
      </c>
      <c r="S76" s="70" t="s">
        <v>37</v>
      </c>
      <c r="T76" s="70"/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15</v>
      </c>
      <c r="G77" s="24">
        <v>2</v>
      </c>
      <c r="H77" s="20">
        <v>0</v>
      </c>
      <c r="I77" s="20">
        <v>0</v>
      </c>
      <c r="J77" s="12">
        <f t="shared" si="10"/>
        <v>17</v>
      </c>
      <c r="K77" s="12">
        <v>17234</v>
      </c>
      <c r="L77" s="12">
        <f t="shared" si="11"/>
        <v>9765.933333333334</v>
      </c>
      <c r="M77" s="20">
        <f t="shared" si="12"/>
        <v>74</v>
      </c>
      <c r="N77" s="20">
        <f>VLOOKUP(B77,'[4]WITHOUT PF'!$D$6:$AR$199,41,0)</f>
        <v>0</v>
      </c>
      <c r="O77" s="12">
        <f t="shared" si="13"/>
        <v>9691.933333333334</v>
      </c>
      <c r="P77" s="20"/>
      <c r="Q77" s="70" t="s">
        <v>50</v>
      </c>
      <c r="R77" s="70" t="s">
        <v>367</v>
      </c>
      <c r="S77" s="70" t="s">
        <v>139</v>
      </c>
      <c r="T77" s="70"/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11</v>
      </c>
      <c r="G78" s="24">
        <v>1</v>
      </c>
      <c r="H78" s="20">
        <v>0</v>
      </c>
      <c r="I78" s="20">
        <v>0</v>
      </c>
      <c r="J78" s="12">
        <f t="shared" si="10"/>
        <v>12</v>
      </c>
      <c r="K78" s="12">
        <v>17234</v>
      </c>
      <c r="L78" s="12">
        <f t="shared" si="11"/>
        <v>6893.6</v>
      </c>
      <c r="M78" s="20">
        <f t="shared" si="12"/>
        <v>52</v>
      </c>
      <c r="N78" s="20">
        <f>VLOOKUP(B78,'[4]WITHOUT PF'!$D$6:$AR$199,41,0)</f>
        <v>0</v>
      </c>
      <c r="O78" s="12">
        <f t="shared" si="13"/>
        <v>6841.6</v>
      </c>
      <c r="P78" s="20"/>
      <c r="Q78" s="70" t="s">
        <v>261</v>
      </c>
      <c r="R78" s="70" t="s">
        <v>656</v>
      </c>
      <c r="S78" s="70" t="s">
        <v>37</v>
      </c>
      <c r="T78" s="70"/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10"/>
        <v>15</v>
      </c>
      <c r="K79" s="12">
        <v>17234</v>
      </c>
      <c r="L79" s="12">
        <f t="shared" si="11"/>
        <v>8617</v>
      </c>
      <c r="M79" s="20">
        <f t="shared" si="12"/>
        <v>65</v>
      </c>
      <c r="N79" s="20">
        <f>VLOOKUP(B79,'[4]WITHOUT PF'!$D$6:$AR$199,41,0)</f>
        <v>1000</v>
      </c>
      <c r="O79" s="12">
        <f t="shared" si="13"/>
        <v>7552</v>
      </c>
      <c r="P79" s="20"/>
      <c r="Q79" s="70" t="s">
        <v>39</v>
      </c>
      <c r="R79" s="70" t="s">
        <v>657</v>
      </c>
      <c r="S79" s="70" t="s">
        <v>658</v>
      </c>
      <c r="T79" s="70"/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9</v>
      </c>
      <c r="G80" s="24">
        <v>1</v>
      </c>
      <c r="H80" s="20">
        <v>0</v>
      </c>
      <c r="I80" s="20">
        <v>0</v>
      </c>
      <c r="J80" s="12">
        <f t="shared" si="10"/>
        <v>10</v>
      </c>
      <c r="K80" s="12">
        <v>17234</v>
      </c>
      <c r="L80" s="12">
        <f t="shared" si="11"/>
        <v>5744.666666666667</v>
      </c>
      <c r="M80" s="20">
        <f t="shared" si="12"/>
        <v>44</v>
      </c>
      <c r="N80" s="20">
        <f>VLOOKUP(B80,'[4]WITHOUT PF'!$D$6:$AR$199,41,0)</f>
        <v>0</v>
      </c>
      <c r="O80" s="12">
        <f t="shared" si="13"/>
        <v>5700.666666666667</v>
      </c>
      <c r="P80" s="20"/>
      <c r="Q80" s="70" t="s">
        <v>50</v>
      </c>
      <c r="R80" s="70" t="s">
        <v>78</v>
      </c>
      <c r="S80" s="70" t="s">
        <v>79</v>
      </c>
      <c r="T80" s="70"/>
    </row>
    <row r="81" spans="1:20" s="13" customFormat="1" ht="19.5" customHeight="1">
      <c r="A81" s="20">
        <v>73</v>
      </c>
      <c r="B81" s="27">
        <v>2215000614</v>
      </c>
      <c r="C81" s="11" t="s">
        <v>645</v>
      </c>
      <c r="D81" s="11" t="s">
        <v>646</v>
      </c>
      <c r="E81" s="10" t="s">
        <v>25</v>
      </c>
      <c r="F81" s="24">
        <v>11</v>
      </c>
      <c r="G81" s="24">
        <v>1</v>
      </c>
      <c r="H81" s="20">
        <v>0</v>
      </c>
      <c r="I81" s="20">
        <v>0</v>
      </c>
      <c r="J81" s="12">
        <f t="shared" si="10"/>
        <v>12</v>
      </c>
      <c r="K81" s="12">
        <v>17234</v>
      </c>
      <c r="L81" s="12">
        <f t="shared" si="11"/>
        <v>6893.6</v>
      </c>
      <c r="M81" s="20">
        <f t="shared" si="12"/>
        <v>52</v>
      </c>
      <c r="N81" s="20">
        <f>VLOOKUP(B81,'[4]WITHOUT PF'!$D$6:$AR$199,41,0)</f>
        <v>0</v>
      </c>
      <c r="O81" s="12">
        <f t="shared" si="13"/>
        <v>6841.6</v>
      </c>
      <c r="P81" s="20"/>
      <c r="Q81" s="70" t="s">
        <v>50</v>
      </c>
      <c r="R81" s="70" t="s">
        <v>659</v>
      </c>
      <c r="S81" s="70" t="s">
        <v>660</v>
      </c>
      <c r="T81" s="70"/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8</v>
      </c>
      <c r="G82" s="24">
        <v>1</v>
      </c>
      <c r="H82" s="20">
        <v>0</v>
      </c>
      <c r="I82" s="20">
        <v>0</v>
      </c>
      <c r="J82" s="12">
        <f t="shared" si="10"/>
        <v>9</v>
      </c>
      <c r="K82" s="12">
        <v>17234</v>
      </c>
      <c r="L82" s="12">
        <f t="shared" si="11"/>
        <v>5170.200000000001</v>
      </c>
      <c r="M82" s="20">
        <f t="shared" si="12"/>
        <v>39</v>
      </c>
      <c r="N82" s="20">
        <f>VLOOKUP(B82,'[4]WITHOUT PF'!$D$6:$AR$199,41,0)</f>
        <v>0</v>
      </c>
      <c r="O82" s="12">
        <f t="shared" si="13"/>
        <v>5131.200000000001</v>
      </c>
      <c r="P82" s="20"/>
      <c r="Q82" s="70" t="s">
        <v>36</v>
      </c>
      <c r="R82" s="70" t="s">
        <v>661</v>
      </c>
      <c r="S82" s="70" t="s">
        <v>654</v>
      </c>
      <c r="T82" s="70"/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16</v>
      </c>
      <c r="G83" s="24">
        <v>3</v>
      </c>
      <c r="H83" s="20">
        <v>0</v>
      </c>
      <c r="I83" s="20">
        <v>0</v>
      </c>
      <c r="J83" s="12">
        <f t="shared" si="10"/>
        <v>19</v>
      </c>
      <c r="K83" s="12">
        <v>18993</v>
      </c>
      <c r="L83" s="12">
        <f t="shared" si="11"/>
        <v>12028.9</v>
      </c>
      <c r="M83" s="20">
        <f t="shared" si="12"/>
        <v>91</v>
      </c>
      <c r="N83" s="20">
        <f>VLOOKUP(B83,'[4]WITHOUT PF'!$D$6:$AR$199,41,0)</f>
        <v>0</v>
      </c>
      <c r="O83" s="12">
        <f t="shared" si="13"/>
        <v>11937.9</v>
      </c>
      <c r="P83" s="20"/>
      <c r="Q83" s="70" t="s">
        <v>36</v>
      </c>
      <c r="R83" s="70" t="s">
        <v>662</v>
      </c>
      <c r="S83" s="70" t="s">
        <v>663</v>
      </c>
      <c r="T83" s="70"/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11</v>
      </c>
      <c r="G84" s="24">
        <v>1</v>
      </c>
      <c r="H84" s="20">
        <v>0</v>
      </c>
      <c r="I84" s="20">
        <v>0</v>
      </c>
      <c r="J84" s="12">
        <f t="shared" si="10"/>
        <v>12</v>
      </c>
      <c r="K84" s="12">
        <v>17234</v>
      </c>
      <c r="L84" s="12">
        <f t="shared" si="11"/>
        <v>6893.6</v>
      </c>
      <c r="M84" s="20">
        <f t="shared" si="12"/>
        <v>52</v>
      </c>
      <c r="N84" s="20">
        <f>VLOOKUP(B84,'[4]WITHOUT PF'!$D$6:$AR$199,41,0)</f>
        <v>0</v>
      </c>
      <c r="O84" s="12">
        <f t="shared" si="13"/>
        <v>6841.6</v>
      </c>
      <c r="P84" s="20"/>
      <c r="Q84" s="70" t="s">
        <v>29</v>
      </c>
      <c r="R84" s="70" t="s">
        <v>664</v>
      </c>
      <c r="S84" s="70" t="s">
        <v>665</v>
      </c>
      <c r="T84" s="70"/>
    </row>
    <row r="85" spans="1:20" s="7" customFormat="1" ht="19.5" customHeight="1">
      <c r="A85" s="85" t="s">
        <v>3</v>
      </c>
      <c r="B85" s="85"/>
      <c r="C85" s="85"/>
      <c r="D85" s="62"/>
      <c r="E85" s="62"/>
      <c r="F85" s="25">
        <v>1640</v>
      </c>
      <c r="G85" s="25">
        <v>257</v>
      </c>
      <c r="H85" s="25">
        <v>0</v>
      </c>
      <c r="I85" s="25">
        <v>62</v>
      </c>
      <c r="J85" s="25">
        <f aca="true" t="shared" si="14" ref="J85:O85">SUM(J9:J84)</f>
        <v>1959</v>
      </c>
      <c r="K85" s="25"/>
      <c r="L85" s="25">
        <f t="shared" si="14"/>
        <v>1180256.866666667</v>
      </c>
      <c r="M85" s="25">
        <f t="shared" si="14"/>
        <v>8893</v>
      </c>
      <c r="N85" s="25">
        <f t="shared" si="14"/>
        <v>6500</v>
      </c>
      <c r="O85" s="25">
        <f t="shared" si="14"/>
        <v>1164863.866666667</v>
      </c>
      <c r="P85" s="26"/>
      <c r="Q85" s="73"/>
      <c r="R85" s="70"/>
      <c r="S85" s="73"/>
      <c r="T85" s="73"/>
    </row>
    <row r="86" spans="17:20" ht="12.75">
      <c r="Q86" s="74"/>
      <c r="R86" s="75"/>
      <c r="S86" s="74"/>
      <c r="T86" s="74"/>
    </row>
    <row r="88" spans="2:4" ht="12.75">
      <c r="B88" s="34"/>
      <c r="C88" s="21"/>
      <c r="D88" s="21"/>
    </row>
    <row r="89" spans="2:10" ht="12.75">
      <c r="B89" s="34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34"/>
      <c r="C90" s="35"/>
      <c r="D90" s="21"/>
      <c r="E90" s="35"/>
      <c r="F90" s="36"/>
      <c r="G90" s="36"/>
      <c r="H90" s="36"/>
      <c r="I90" s="21"/>
      <c r="J90" s="21"/>
    </row>
    <row r="91" spans="2:20" s="8" customFormat="1" ht="12.75">
      <c r="B91" s="34"/>
      <c r="C91" s="21"/>
      <c r="D91" s="21"/>
      <c r="E91" s="21"/>
      <c r="F91" s="21"/>
      <c r="G91" s="34"/>
      <c r="H91" s="34"/>
      <c r="I91" s="21"/>
      <c r="J91" s="21"/>
      <c r="P91" s="3"/>
      <c r="Q91" s="64"/>
      <c r="R91" s="76"/>
      <c r="S91" s="64"/>
      <c r="T91" s="64"/>
    </row>
    <row r="92" spans="2:7" ht="12.75">
      <c r="B92" s="34"/>
      <c r="C92" s="21"/>
      <c r="D92" s="21"/>
      <c r="E92" s="21"/>
      <c r="F92" s="21"/>
      <c r="G92" s="21"/>
    </row>
    <row r="93" spans="2:20" s="8" customFormat="1" ht="21">
      <c r="B93" s="34"/>
      <c r="C93" s="23"/>
      <c r="D93" s="58"/>
      <c r="E93" s="23"/>
      <c r="F93" s="23"/>
      <c r="G93" s="21"/>
      <c r="H93" s="3"/>
      <c r="I93" s="3"/>
      <c r="J93" s="3"/>
      <c r="P93" s="3"/>
      <c r="Q93" s="64"/>
      <c r="R93" s="76"/>
      <c r="S93" s="64"/>
      <c r="T93" s="64"/>
    </row>
    <row r="94" spans="2:20" s="8" customFormat="1" ht="12.75">
      <c r="B94" s="34"/>
      <c r="C94" s="21"/>
      <c r="D94" s="21"/>
      <c r="E94" s="21"/>
      <c r="F94" s="21"/>
      <c r="G94" s="21"/>
      <c r="H94" s="3"/>
      <c r="I94" s="3"/>
      <c r="J94" s="3"/>
      <c r="P94" s="3"/>
      <c r="Q94" s="64"/>
      <c r="R94" s="76"/>
      <c r="S94" s="64"/>
      <c r="T94" s="64"/>
    </row>
    <row r="95" spans="2:20" s="8" customFormat="1" ht="12.75">
      <c r="B95" s="34"/>
      <c r="C95" s="21"/>
      <c r="D95" s="21"/>
      <c r="E95" s="21"/>
      <c r="F95" s="21"/>
      <c r="G95" s="21"/>
      <c r="I95" s="3"/>
      <c r="J95" s="3"/>
      <c r="P95" s="3"/>
      <c r="Q95" s="64"/>
      <c r="R95" s="76"/>
      <c r="S95" s="64"/>
      <c r="T95" s="64"/>
    </row>
    <row r="96" spans="2:20" s="8" customFormat="1" ht="12.75">
      <c r="B96" s="34"/>
      <c r="C96" s="21"/>
      <c r="D96" s="21"/>
      <c r="E96" s="21"/>
      <c r="F96" s="21"/>
      <c r="G96" s="21"/>
      <c r="H96" s="3"/>
      <c r="I96" s="3"/>
      <c r="J96" s="3"/>
      <c r="P96" s="3"/>
      <c r="Q96" s="64"/>
      <c r="R96" s="76"/>
      <c r="S96" s="64"/>
      <c r="T96" s="64"/>
    </row>
    <row r="97" spans="2:7" ht="12.75">
      <c r="B97" s="34"/>
      <c r="C97" s="21"/>
      <c r="D97" s="21"/>
      <c r="E97" s="21"/>
      <c r="F97" s="21"/>
      <c r="G97" s="21"/>
    </row>
  </sheetData>
  <sheetProtection/>
  <autoFilter ref="A8:T85"/>
  <mergeCells count="4">
    <mergeCell ref="A2:P2"/>
    <mergeCell ref="A3:P3"/>
    <mergeCell ref="A7:C7"/>
    <mergeCell ref="A85:C85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90">
    <cfRule type="duplicateValues" priority="4" dxfId="0">
      <formula>AND(COUNTIF($C$90:$C$90,C90)&gt;1,NOT(ISBLANK(C90)))</formula>
    </cfRule>
  </conditionalFormatting>
  <conditionalFormatting sqref="E90">
    <cfRule type="duplicateValues" priority="3" dxfId="0">
      <formula>AND(COUNTIF($E$90:$E$90,E90)&gt;1,NOT(ISBLANK(E90)))</formula>
    </cfRule>
  </conditionalFormatting>
  <conditionalFormatting sqref="R85:R65536 R1:R8">
    <cfRule type="duplicateValues" priority="639" dxfId="0" stopIfTrue="1">
      <formula>AND(COUNTIF($R$85:$R$65536,R1)+COUNTIF($R$1:$R$8,R1)&gt;1,NOT(ISBLANK(R1)))</formula>
    </cfRule>
  </conditionalFormatting>
  <conditionalFormatting sqref="R1:R65536">
    <cfRule type="duplicateValues" priority="1" dxfId="0" stopIfTrue="1">
      <formula>AND(COUNTIF($R$1:$R$65536,R1)&gt;1,NOT(ISBLANK(R1)))</formula>
    </cfRule>
    <cfRule type="duplicateValues" priority="64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showGridLines="0" view="pageBreakPreview" zoomScaleNormal="98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5"/>
      <c r="R2" s="63"/>
      <c r="S2" s="63"/>
    </row>
    <row r="3" spans="1:19" ht="15" customHeight="1">
      <c r="A3" s="83" t="s">
        <v>666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7"/>
      <c r="E5" s="77"/>
      <c r="F5" s="77"/>
      <c r="G5" s="77"/>
      <c r="H5" s="77"/>
      <c r="I5" s="77"/>
      <c r="J5" s="77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4" t="s">
        <v>15</v>
      </c>
      <c r="B7" s="84"/>
      <c r="C7" s="84"/>
      <c r="D7" s="77">
        <v>31</v>
      </c>
      <c r="E7" s="77"/>
      <c r="F7" s="77"/>
      <c r="G7" s="77"/>
      <c r="H7" s="77"/>
      <c r="I7" s="77"/>
      <c r="J7" s="77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73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16678.06451612903</v>
      </c>
      <c r="M11" s="20">
        <f t="shared" si="2"/>
        <v>126</v>
      </c>
      <c r="N11" s="20">
        <v>0</v>
      </c>
      <c r="O11" s="12">
        <f t="shared" si="3"/>
        <v>16552.06451612903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26</v>
      </c>
      <c r="G12" s="24">
        <v>4</v>
      </c>
      <c r="H12" s="20">
        <v>0</v>
      </c>
      <c r="I12" s="20">
        <v>1</v>
      </c>
      <c r="J12" s="12">
        <f t="shared" si="0"/>
        <v>31</v>
      </c>
      <c r="K12" s="12">
        <f>VLOOKUP(B12,'[3]WITHOUT PF'!$D$6:$BE$193,54,0)</f>
        <v>17234</v>
      </c>
      <c r="L12" s="12">
        <f t="shared" si="1"/>
        <v>17234</v>
      </c>
      <c r="M12" s="20">
        <f t="shared" si="2"/>
        <v>130</v>
      </c>
      <c r="N12" s="20">
        <v>0</v>
      </c>
      <c r="O12" s="12">
        <f t="shared" si="3"/>
        <v>17104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0</v>
      </c>
      <c r="I13" s="20">
        <v>2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8</v>
      </c>
      <c r="G14" s="24">
        <v>1</v>
      </c>
      <c r="H14" s="20">
        <v>0</v>
      </c>
      <c r="I14" s="20">
        <v>0</v>
      </c>
      <c r="J14" s="12">
        <f t="shared" si="0"/>
        <v>9</v>
      </c>
      <c r="K14" s="12">
        <f>VLOOKUP(B14,'[3]WITHOUT PF'!$D$6:$BE$193,54,0)</f>
        <v>17234</v>
      </c>
      <c r="L14" s="12">
        <f t="shared" si="1"/>
        <v>5003.419354838709</v>
      </c>
      <c r="M14" s="20">
        <f t="shared" si="2"/>
        <v>38</v>
      </c>
      <c r="N14" s="20">
        <v>0</v>
      </c>
      <c r="O14" s="12">
        <f t="shared" si="3"/>
        <v>4965.419354838709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0</v>
      </c>
      <c r="G19" s="24">
        <v>0</v>
      </c>
      <c r="H19" s="20">
        <v>0</v>
      </c>
      <c r="I19" s="20">
        <v>0</v>
      </c>
      <c r="J19" s="12">
        <f t="shared" si="0"/>
        <v>0</v>
      </c>
      <c r="K19" s="12">
        <f>VLOOKUP(B19,'[3]WITHOUT PF'!$D$6:$BE$193,54,0)</f>
        <v>17234</v>
      </c>
      <c r="L19" s="12">
        <f t="shared" si="1"/>
        <v>0</v>
      </c>
      <c r="M19" s="20">
        <f t="shared" si="2"/>
        <v>0</v>
      </c>
      <c r="N19" s="20">
        <v>0</v>
      </c>
      <c r="O19" s="12">
        <f t="shared" si="3"/>
        <v>0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27</v>
      </c>
      <c r="G20" s="24">
        <v>4</v>
      </c>
      <c r="H20" s="20">
        <v>0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10</v>
      </c>
      <c r="G21" s="24">
        <v>2</v>
      </c>
      <c r="H21" s="20">
        <v>0</v>
      </c>
      <c r="I21" s="20">
        <v>0</v>
      </c>
      <c r="J21" s="12">
        <f t="shared" si="0"/>
        <v>12</v>
      </c>
      <c r="K21" s="12">
        <f>VLOOKUP(B21,'[3]WITHOUT PF'!$D$6:$BE$193,54,0)</f>
        <v>17234</v>
      </c>
      <c r="L21" s="12">
        <f t="shared" si="1"/>
        <v>6671.225806451612</v>
      </c>
      <c r="M21" s="20">
        <f t="shared" si="2"/>
        <v>51</v>
      </c>
      <c r="N21" s="20">
        <v>0</v>
      </c>
      <c r="O21" s="12">
        <f t="shared" si="3"/>
        <v>6620.225806451612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0</v>
      </c>
      <c r="G22" s="24">
        <v>0</v>
      </c>
      <c r="H22" s="20">
        <v>0</v>
      </c>
      <c r="I22" s="20">
        <v>0</v>
      </c>
      <c r="J22" s="12">
        <f t="shared" si="0"/>
        <v>0</v>
      </c>
      <c r="K22" s="12">
        <f>VLOOKUP(B22,'[3]WITHOUT PF'!$D$6:$BE$193,54,0)</f>
        <v>17234</v>
      </c>
      <c r="L22" s="12">
        <f t="shared" si="1"/>
        <v>0</v>
      </c>
      <c r="M22" s="20">
        <f t="shared" si="2"/>
        <v>0</v>
      </c>
      <c r="N22" s="20">
        <v>0</v>
      </c>
      <c r="O22" s="12">
        <f t="shared" si="3"/>
        <v>0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9</v>
      </c>
      <c r="G23" s="24">
        <v>1</v>
      </c>
      <c r="H23" s="20">
        <v>0</v>
      </c>
      <c r="I23" s="20">
        <v>0</v>
      </c>
      <c r="J23" s="12">
        <f t="shared" si="0"/>
        <v>10</v>
      </c>
      <c r="K23" s="12">
        <f>VLOOKUP(B23,'[3]WITHOUT PF'!$D$6:$BE$193,54,0)</f>
        <v>17234</v>
      </c>
      <c r="L23" s="12">
        <f t="shared" si="1"/>
        <v>5559.354838709677</v>
      </c>
      <c r="M23" s="20">
        <f t="shared" si="2"/>
        <v>42</v>
      </c>
      <c r="N23" s="20">
        <v>0</v>
      </c>
      <c r="O23" s="12">
        <f t="shared" si="3"/>
        <v>5517.354838709677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5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20228.709677419352</v>
      </c>
      <c r="M24" s="20">
        <f t="shared" si="2"/>
        <v>152</v>
      </c>
      <c r="N24" s="20">
        <v>0</v>
      </c>
      <c r="O24" s="12">
        <f t="shared" si="3"/>
        <v>20076.709677419352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0</v>
      </c>
      <c r="G25" s="24">
        <v>0</v>
      </c>
      <c r="H25" s="20">
        <v>0</v>
      </c>
      <c r="I25" s="20">
        <v>0</v>
      </c>
      <c r="J25" s="12">
        <f t="shared" si="0"/>
        <v>0</v>
      </c>
      <c r="K25" s="12">
        <f>VLOOKUP(B25,'[3]WITHOUT PF'!$D$6:$BE$193,54,0)</f>
        <v>17234</v>
      </c>
      <c r="L25" s="12">
        <f t="shared" si="1"/>
        <v>0</v>
      </c>
      <c r="M25" s="20">
        <f t="shared" si="2"/>
        <v>0</v>
      </c>
      <c r="N25" s="20">
        <v>0</v>
      </c>
      <c r="O25" s="12">
        <f t="shared" si="3"/>
        <v>0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20903</v>
      </c>
      <c r="L26" s="12">
        <f t="shared" si="1"/>
        <v>20903</v>
      </c>
      <c r="M26" s="20">
        <f t="shared" si="2"/>
        <v>157</v>
      </c>
      <c r="N26" s="20">
        <v>0</v>
      </c>
      <c r="O26" s="12">
        <f t="shared" si="3"/>
        <v>20746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4</v>
      </c>
      <c r="H27" s="20">
        <v>0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23</v>
      </c>
      <c r="G28" s="24">
        <v>4</v>
      </c>
      <c r="H28" s="20">
        <v>0</v>
      </c>
      <c r="I28" s="20">
        <v>1</v>
      </c>
      <c r="J28" s="12">
        <f t="shared" si="0"/>
        <v>28</v>
      </c>
      <c r="K28" s="12">
        <f>VLOOKUP(B28,'[3]WITHOUT PF'!$D$6:$BE$193,54,0)</f>
        <v>17234</v>
      </c>
      <c r="L28" s="12">
        <f t="shared" si="1"/>
        <v>15566.193548387095</v>
      </c>
      <c r="M28" s="20">
        <f t="shared" si="2"/>
        <v>117</v>
      </c>
      <c r="N28" s="20">
        <v>0</v>
      </c>
      <c r="O28" s="12">
        <f t="shared" si="3"/>
        <v>15449.193548387095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27</v>
      </c>
      <c r="G29" s="24">
        <v>4</v>
      </c>
      <c r="H29" s="20">
        <v>0</v>
      </c>
      <c r="I29" s="20">
        <v>0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24</v>
      </c>
      <c r="G30" s="24">
        <v>4</v>
      </c>
      <c r="H30" s="20">
        <v>0</v>
      </c>
      <c r="I30" s="20">
        <v>3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27</v>
      </c>
      <c r="G32" s="24">
        <v>4</v>
      </c>
      <c r="H32" s="20">
        <v>0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26</v>
      </c>
      <c r="G33" s="24">
        <v>5</v>
      </c>
      <c r="H33" s="20">
        <v>0</v>
      </c>
      <c r="I33" s="20">
        <v>0</v>
      </c>
      <c r="J33" s="12">
        <f t="shared" si="0"/>
        <v>31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27</v>
      </c>
      <c r="G34" s="24">
        <v>4</v>
      </c>
      <c r="H34" s="20">
        <v>0</v>
      </c>
      <c r="I34" s="20">
        <v>0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2</v>
      </c>
      <c r="J35" s="12">
        <f t="shared" si="0"/>
        <v>31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0</v>
      </c>
      <c r="O38" s="12">
        <f t="shared" si="3"/>
        <v>17104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20</v>
      </c>
      <c r="G40" s="24">
        <v>3</v>
      </c>
      <c r="H40" s="20">
        <v>0</v>
      </c>
      <c r="I40" s="20">
        <v>8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27</v>
      </c>
      <c r="G41" s="24">
        <v>4</v>
      </c>
      <c r="H41" s="20">
        <v>0</v>
      </c>
      <c r="I41" s="20">
        <v>0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9</v>
      </c>
      <c r="G42" s="24">
        <v>1</v>
      </c>
      <c r="H42" s="20">
        <v>0</v>
      </c>
      <c r="I42" s="20">
        <v>0</v>
      </c>
      <c r="J42" s="12">
        <f t="shared" si="0"/>
        <v>10</v>
      </c>
      <c r="K42" s="12">
        <f>VLOOKUP(B42,'[3]WITHOUT PF'!$D$6:$BE$193,54,0)</f>
        <v>17234</v>
      </c>
      <c r="L42" s="18">
        <f aca="true" t="shared" si="4" ref="L42:L50">K42/D$7*J42</f>
        <v>5559.354838709677</v>
      </c>
      <c r="M42" s="17">
        <f t="shared" si="2"/>
        <v>42</v>
      </c>
      <c r="N42" s="20">
        <v>0</v>
      </c>
      <c r="O42" s="18">
        <f aca="true" t="shared" si="5" ref="O42:O50">L42-M42-N42</f>
        <v>5517.354838709677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16122.129032258063</v>
      </c>
      <c r="M46" s="20">
        <f t="shared" si="2"/>
        <v>121</v>
      </c>
      <c r="N46" s="20">
        <v>0</v>
      </c>
      <c r="O46" s="12">
        <f t="shared" si="5"/>
        <v>16001.129032258063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15566.193548387095</v>
      </c>
      <c r="M47" s="20">
        <f t="shared" si="2"/>
        <v>117</v>
      </c>
      <c r="N47" s="20">
        <v>0</v>
      </c>
      <c r="O47" s="12">
        <f t="shared" si="5"/>
        <v>15449.193548387095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16678.06451612903</v>
      </c>
      <c r="M48" s="20">
        <f t="shared" si="2"/>
        <v>126</v>
      </c>
      <c r="N48" s="20">
        <v>0</v>
      </c>
      <c r="O48" s="12">
        <f t="shared" si="5"/>
        <v>16552.06451612903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22</v>
      </c>
      <c r="G49" s="24">
        <v>4</v>
      </c>
      <c r="H49" s="20">
        <v>0</v>
      </c>
      <c r="I49" s="20">
        <v>1</v>
      </c>
      <c r="J49" s="12">
        <f t="shared" si="0"/>
        <v>27</v>
      </c>
      <c r="K49" s="12">
        <f>VLOOKUP(B49,'[3]WITHOUT PF'!$D$6:$BE$193,54,0)</f>
        <v>17234</v>
      </c>
      <c r="L49" s="12">
        <f t="shared" si="4"/>
        <v>15010.258064516127</v>
      </c>
      <c r="M49" s="20">
        <f t="shared" si="2"/>
        <v>113</v>
      </c>
      <c r="N49" s="20">
        <v>0</v>
      </c>
      <c r="O49" s="12">
        <f t="shared" si="5"/>
        <v>14897.258064516127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0</v>
      </c>
      <c r="G50" s="24">
        <v>0</v>
      </c>
      <c r="H50" s="20">
        <v>0</v>
      </c>
      <c r="I50" s="20">
        <v>0</v>
      </c>
      <c r="J50" s="12">
        <f t="shared" si="0"/>
        <v>0</v>
      </c>
      <c r="K50" s="12">
        <f>VLOOKUP(B50,'[3]WITHOUT PF'!$D$6:$BE$193,54,0)</f>
        <v>17234</v>
      </c>
      <c r="L50" s="12">
        <f t="shared" si="4"/>
        <v>0</v>
      </c>
      <c r="M50" s="20">
        <f t="shared" si="2"/>
        <v>0</v>
      </c>
      <c r="N50" s="20">
        <v>0</v>
      </c>
      <c r="O50" s="12">
        <f t="shared" si="5"/>
        <v>0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20</v>
      </c>
      <c r="G51" s="24">
        <v>4</v>
      </c>
      <c r="H51" s="20">
        <v>0</v>
      </c>
      <c r="I51" s="20">
        <v>1</v>
      </c>
      <c r="J51" s="12">
        <f t="shared" si="0"/>
        <v>25</v>
      </c>
      <c r="K51" s="12">
        <f>VLOOKUP(B51,'[3]WITHOUT PF'!$D$6:$BE$193,54,0)</f>
        <v>20903</v>
      </c>
      <c r="L51" s="12">
        <f>K51/D$7*J51</f>
        <v>16857.25806451613</v>
      </c>
      <c r="M51" s="20">
        <f>ROUNDUP(L51*0.75%,0)</f>
        <v>127</v>
      </c>
      <c r="N51" s="20">
        <v>0</v>
      </c>
      <c r="O51" s="12">
        <f>L51-M51-N51</f>
        <v>16730.25806451613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v>17234</v>
      </c>
      <c r="L53" s="12">
        <f aca="true" t="shared" si="6" ref="L53:L84">K53/D$7*J53</f>
        <v>17234</v>
      </c>
      <c r="M53" s="20">
        <f aca="true" t="shared" si="7" ref="M53:M84">ROUNDUP(L53*0.75%,0)</f>
        <v>130</v>
      </c>
      <c r="N53" s="20">
        <v>0</v>
      </c>
      <c r="O53" s="12">
        <f aca="true" t="shared" si="8" ref="O53:O84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t="shared" si="0"/>
        <v>31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26</v>
      </c>
      <c r="G58" s="24">
        <v>4</v>
      </c>
      <c r="H58" s="20">
        <v>0</v>
      </c>
      <c r="I58" s="20">
        <v>1</v>
      </c>
      <c r="J58" s="12">
        <f t="shared" si="0"/>
        <v>31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v>0</v>
      </c>
      <c r="O58" s="12">
        <f t="shared" si="8"/>
        <v>17104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18</v>
      </c>
      <c r="G59" s="24">
        <v>3</v>
      </c>
      <c r="H59" s="20">
        <v>0</v>
      </c>
      <c r="I59" s="20">
        <v>1</v>
      </c>
      <c r="J59" s="12">
        <f t="shared" si="0"/>
        <v>22</v>
      </c>
      <c r="K59" s="12">
        <v>17234</v>
      </c>
      <c r="L59" s="12">
        <f t="shared" si="6"/>
        <v>12230.58064516129</v>
      </c>
      <c r="M59" s="20">
        <f t="shared" si="7"/>
        <v>92</v>
      </c>
      <c r="N59" s="20">
        <v>0</v>
      </c>
      <c r="O59" s="12">
        <f t="shared" si="8"/>
        <v>12138.58064516129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19</v>
      </c>
      <c r="G60" s="24">
        <v>3</v>
      </c>
      <c r="H60" s="20">
        <v>0</v>
      </c>
      <c r="I60" s="20">
        <v>1</v>
      </c>
      <c r="J60" s="12">
        <f t="shared" si="0"/>
        <v>23</v>
      </c>
      <c r="K60" s="12">
        <v>17234</v>
      </c>
      <c r="L60" s="12">
        <f t="shared" si="6"/>
        <v>12786.516129032258</v>
      </c>
      <c r="M60" s="20">
        <f t="shared" si="7"/>
        <v>96</v>
      </c>
      <c r="N60" s="20">
        <v>0</v>
      </c>
      <c r="O60" s="12">
        <f t="shared" si="8"/>
        <v>12690.516129032258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v>17234</v>
      </c>
      <c r="L61" s="12">
        <f t="shared" si="6"/>
        <v>17234</v>
      </c>
      <c r="M61" s="20">
        <f t="shared" si="7"/>
        <v>130</v>
      </c>
      <c r="N61" s="20">
        <v>0</v>
      </c>
      <c r="O61" s="12">
        <f t="shared" si="8"/>
        <v>17104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5</v>
      </c>
      <c r="G64" s="24">
        <v>0</v>
      </c>
      <c r="H64" s="20">
        <v>0</v>
      </c>
      <c r="I64" s="20">
        <v>1</v>
      </c>
      <c r="J64" s="12">
        <f t="shared" si="0"/>
        <v>6</v>
      </c>
      <c r="K64" s="12">
        <v>18993</v>
      </c>
      <c r="L64" s="12">
        <f t="shared" si="6"/>
        <v>3676.064516129032</v>
      </c>
      <c r="M64" s="20">
        <f t="shared" si="7"/>
        <v>28</v>
      </c>
      <c r="N64" s="20">
        <v>0</v>
      </c>
      <c r="O64" s="12">
        <f t="shared" si="8"/>
        <v>3648.064516129032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0"/>
        <v>31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27</v>
      </c>
      <c r="G66" s="24">
        <v>4</v>
      </c>
      <c r="H66" s="20">
        <v>0</v>
      </c>
      <c r="I66" s="20">
        <v>0</v>
      </c>
      <c r="J66" s="12">
        <f t="shared" si="0"/>
        <v>31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26</v>
      </c>
      <c r="G67" s="24">
        <v>4</v>
      </c>
      <c r="H67" s="20">
        <v>0</v>
      </c>
      <c r="I67" s="20">
        <v>1</v>
      </c>
      <c r="J67" s="12">
        <f t="shared" si="0"/>
        <v>31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14</v>
      </c>
      <c r="G68" s="24">
        <v>2</v>
      </c>
      <c r="H68" s="20">
        <v>0</v>
      </c>
      <c r="I68" s="20">
        <v>1</v>
      </c>
      <c r="J68" s="12">
        <f t="shared" si="0"/>
        <v>17</v>
      </c>
      <c r="K68" s="12">
        <v>17234</v>
      </c>
      <c r="L68" s="12">
        <f t="shared" si="6"/>
        <v>9450.90322580645</v>
      </c>
      <c r="M68" s="20">
        <f t="shared" si="7"/>
        <v>71</v>
      </c>
      <c r="N68" s="20">
        <v>0</v>
      </c>
      <c r="O68" s="12">
        <f t="shared" si="8"/>
        <v>9379.90322580645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0"/>
        <v>30</v>
      </c>
      <c r="K70" s="12">
        <v>17234</v>
      </c>
      <c r="L70" s="12">
        <f t="shared" si="6"/>
        <v>16678.06451612903</v>
      </c>
      <c r="M70" s="20">
        <f t="shared" si="7"/>
        <v>126</v>
      </c>
      <c r="N70" s="20">
        <v>0</v>
      </c>
      <c r="O70" s="12">
        <f t="shared" si="8"/>
        <v>16552.06451612903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25</v>
      </c>
      <c r="G71" s="24">
        <v>4</v>
      </c>
      <c r="H71" s="20">
        <v>0</v>
      </c>
      <c r="I71" s="20">
        <v>1</v>
      </c>
      <c r="J71" s="12">
        <f t="shared" si="0"/>
        <v>30</v>
      </c>
      <c r="K71" s="12">
        <v>17234</v>
      </c>
      <c r="L71" s="12">
        <f t="shared" si="6"/>
        <v>16678.06451612903</v>
      </c>
      <c r="M71" s="20">
        <f t="shared" si="7"/>
        <v>126</v>
      </c>
      <c r="N71" s="20">
        <v>0</v>
      </c>
      <c r="O71" s="12">
        <f t="shared" si="8"/>
        <v>16552.06451612903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v>17234</v>
      </c>
      <c r="L72" s="12">
        <f t="shared" si="6"/>
        <v>16678.06451612903</v>
      </c>
      <c r="M72" s="20">
        <f t="shared" si="7"/>
        <v>126</v>
      </c>
      <c r="N72" s="20">
        <v>0</v>
      </c>
      <c r="O72" s="12">
        <f t="shared" si="8"/>
        <v>16552.06451612903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v>17234</v>
      </c>
      <c r="L73" s="12">
        <f t="shared" si="6"/>
        <v>16678.06451612903</v>
      </c>
      <c r="M73" s="20">
        <f t="shared" si="7"/>
        <v>126</v>
      </c>
      <c r="N73" s="20">
        <v>0</v>
      </c>
      <c r="O73" s="12">
        <f t="shared" si="8"/>
        <v>16552.06451612903</v>
      </c>
      <c r="P73" s="20"/>
      <c r="Q73" s="70" t="s">
        <v>50</v>
      </c>
      <c r="R73" s="70" t="s">
        <v>603</v>
      </c>
      <c r="S73" s="70" t="s">
        <v>604</v>
      </c>
      <c r="T73" s="70" t="s">
        <v>594</v>
      </c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84">F74+G74+H74+I74</f>
        <v>31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36</v>
      </c>
      <c r="R74" s="70" t="s">
        <v>653</v>
      </c>
      <c r="S74" s="70" t="s">
        <v>654</v>
      </c>
      <c r="T74" s="70" t="s">
        <v>740</v>
      </c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25</v>
      </c>
      <c r="G75" s="24">
        <v>4</v>
      </c>
      <c r="H75" s="20">
        <v>0</v>
      </c>
      <c r="I75" s="20">
        <v>1</v>
      </c>
      <c r="J75" s="12">
        <f t="shared" si="9"/>
        <v>30</v>
      </c>
      <c r="K75" s="12">
        <v>17234</v>
      </c>
      <c r="L75" s="12">
        <f t="shared" si="6"/>
        <v>16678.06451612903</v>
      </c>
      <c r="M75" s="20">
        <f t="shared" si="7"/>
        <v>126</v>
      </c>
      <c r="N75" s="20">
        <v>0</v>
      </c>
      <c r="O75" s="12">
        <f t="shared" si="8"/>
        <v>16552.06451612903</v>
      </c>
      <c r="P75" s="20"/>
      <c r="Q75" s="70" t="s">
        <v>43</v>
      </c>
      <c r="R75" s="70" t="s">
        <v>655</v>
      </c>
      <c r="S75" s="70" t="s">
        <v>73</v>
      </c>
      <c r="T75" s="70" t="s">
        <v>741</v>
      </c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261</v>
      </c>
      <c r="R76" s="70" t="s">
        <v>300</v>
      </c>
      <c r="S76" s="70" t="s">
        <v>37</v>
      </c>
      <c r="T76" s="70" t="s">
        <v>286</v>
      </c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26</v>
      </c>
      <c r="G77" s="24">
        <v>4</v>
      </c>
      <c r="H77" s="20">
        <v>0</v>
      </c>
      <c r="I77" s="20">
        <v>1</v>
      </c>
      <c r="J77" s="12">
        <f t="shared" si="9"/>
        <v>31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367</v>
      </c>
      <c r="S77" s="70" t="s">
        <v>139</v>
      </c>
      <c r="T77" s="70" t="s">
        <v>288</v>
      </c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19</v>
      </c>
      <c r="G78" s="24">
        <v>3</v>
      </c>
      <c r="H78" s="20">
        <v>0</v>
      </c>
      <c r="I78" s="20">
        <v>1</v>
      </c>
      <c r="J78" s="12">
        <f t="shared" si="9"/>
        <v>23</v>
      </c>
      <c r="K78" s="12">
        <v>17234</v>
      </c>
      <c r="L78" s="12">
        <f t="shared" si="6"/>
        <v>12786.516129032258</v>
      </c>
      <c r="M78" s="20">
        <f t="shared" si="7"/>
        <v>96</v>
      </c>
      <c r="N78" s="20">
        <v>0</v>
      </c>
      <c r="O78" s="12">
        <f t="shared" si="8"/>
        <v>12690.516129032258</v>
      </c>
      <c r="P78" s="20"/>
      <c r="Q78" s="70" t="s">
        <v>261</v>
      </c>
      <c r="R78" s="70" t="s">
        <v>656</v>
      </c>
      <c r="S78" s="70" t="s">
        <v>37</v>
      </c>
      <c r="T78" s="70" t="s">
        <v>286</v>
      </c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23</v>
      </c>
      <c r="G79" s="24">
        <v>4</v>
      </c>
      <c r="H79" s="20">
        <v>0</v>
      </c>
      <c r="I79" s="20">
        <v>1</v>
      </c>
      <c r="J79" s="12">
        <f t="shared" si="9"/>
        <v>28</v>
      </c>
      <c r="K79" s="12">
        <v>17234</v>
      </c>
      <c r="L79" s="12">
        <f t="shared" si="6"/>
        <v>15566.193548387095</v>
      </c>
      <c r="M79" s="20">
        <f t="shared" si="7"/>
        <v>117</v>
      </c>
      <c r="N79" s="20">
        <v>0</v>
      </c>
      <c r="O79" s="12">
        <f t="shared" si="8"/>
        <v>15449.193548387095</v>
      </c>
      <c r="P79" s="20"/>
      <c r="Q79" s="70" t="s">
        <v>39</v>
      </c>
      <c r="R79" s="70" t="s">
        <v>657</v>
      </c>
      <c r="S79" s="70" t="s">
        <v>658</v>
      </c>
      <c r="T79" s="70" t="s">
        <v>742</v>
      </c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50</v>
      </c>
      <c r="R80" s="70" t="s">
        <v>78</v>
      </c>
      <c r="S80" s="70" t="s">
        <v>79</v>
      </c>
      <c r="T80" s="70" t="s">
        <v>80</v>
      </c>
    </row>
    <row r="81" spans="1:20" s="19" customFormat="1" ht="19.5" customHeight="1">
      <c r="A81" s="17">
        <v>73</v>
      </c>
      <c r="B81" s="46">
        <v>2215000614</v>
      </c>
      <c r="C81" s="15" t="s">
        <v>645</v>
      </c>
      <c r="D81" s="15" t="s">
        <v>646</v>
      </c>
      <c r="E81" s="14" t="s">
        <v>25</v>
      </c>
      <c r="F81" s="16">
        <v>26</v>
      </c>
      <c r="G81" s="16">
        <v>4</v>
      </c>
      <c r="H81" s="17">
        <v>0</v>
      </c>
      <c r="I81" s="17">
        <v>1</v>
      </c>
      <c r="J81" s="18">
        <f t="shared" si="9"/>
        <v>31</v>
      </c>
      <c r="K81" s="18">
        <v>17234</v>
      </c>
      <c r="L81" s="18">
        <f t="shared" si="6"/>
        <v>17234</v>
      </c>
      <c r="M81" s="17">
        <f t="shared" si="7"/>
        <v>130</v>
      </c>
      <c r="N81" s="17">
        <v>0</v>
      </c>
      <c r="O81" s="18">
        <f t="shared" si="8"/>
        <v>17104</v>
      </c>
      <c r="P81" s="17"/>
      <c r="Q81" s="71" t="s">
        <v>29</v>
      </c>
      <c r="R81" s="71" t="s">
        <v>745</v>
      </c>
      <c r="S81" s="71" t="s">
        <v>119</v>
      </c>
      <c r="T81" s="71" t="s">
        <v>120</v>
      </c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36</v>
      </c>
      <c r="R82" s="70" t="s">
        <v>661</v>
      </c>
      <c r="S82" s="70" t="s">
        <v>654</v>
      </c>
      <c r="T82" s="70" t="s">
        <v>740</v>
      </c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25</v>
      </c>
      <c r="G83" s="24">
        <v>5</v>
      </c>
      <c r="H83" s="20">
        <v>0</v>
      </c>
      <c r="I83" s="20">
        <v>1</v>
      </c>
      <c r="J83" s="12">
        <f t="shared" si="9"/>
        <v>31</v>
      </c>
      <c r="K83" s="12">
        <v>18993</v>
      </c>
      <c r="L83" s="12">
        <f t="shared" si="6"/>
        <v>18993</v>
      </c>
      <c r="M83" s="20">
        <f t="shared" si="7"/>
        <v>143</v>
      </c>
      <c r="N83" s="20">
        <v>0</v>
      </c>
      <c r="O83" s="12">
        <f t="shared" si="8"/>
        <v>18850</v>
      </c>
      <c r="P83" s="20"/>
      <c r="Q83" s="70" t="s">
        <v>36</v>
      </c>
      <c r="R83" s="70" t="s">
        <v>662</v>
      </c>
      <c r="S83" s="70" t="s">
        <v>663</v>
      </c>
      <c r="T83" s="70" t="s">
        <v>743</v>
      </c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29</v>
      </c>
      <c r="R84" s="70" t="s">
        <v>664</v>
      </c>
      <c r="S84" s="70" t="s">
        <v>665</v>
      </c>
      <c r="T84" s="70" t="s">
        <v>744</v>
      </c>
    </row>
    <row r="85" spans="1:20" s="13" customFormat="1" ht="19.5" customHeight="1">
      <c r="A85" s="20">
        <v>77</v>
      </c>
      <c r="B85" s="46">
        <v>2012112869</v>
      </c>
      <c r="C85" s="15" t="s">
        <v>667</v>
      </c>
      <c r="D85" s="15" t="s">
        <v>668</v>
      </c>
      <c r="E85" s="14" t="s">
        <v>25</v>
      </c>
      <c r="F85" s="24">
        <v>19</v>
      </c>
      <c r="G85" s="24">
        <v>3</v>
      </c>
      <c r="H85" s="20">
        <v>0</v>
      </c>
      <c r="I85" s="20">
        <v>0</v>
      </c>
      <c r="J85" s="12">
        <f aca="true" t="shared" si="10" ref="J85:J108">F85+G85+H85+I85</f>
        <v>22</v>
      </c>
      <c r="K85" s="12">
        <v>17234</v>
      </c>
      <c r="L85" s="12">
        <f aca="true" t="shared" si="11" ref="L85:L108">K85/D$7*J85</f>
        <v>12230.58064516129</v>
      </c>
      <c r="M85" s="20">
        <f aca="true" t="shared" si="12" ref="M85:M108">ROUNDUP(L85*0.75%,0)</f>
        <v>92</v>
      </c>
      <c r="N85" s="20">
        <v>0</v>
      </c>
      <c r="O85" s="12">
        <f aca="true" t="shared" si="13" ref="O85:O108">L85-M85-N85</f>
        <v>12138.58064516129</v>
      </c>
      <c r="P85" s="20"/>
      <c r="Q85" s="70" t="s">
        <v>39</v>
      </c>
      <c r="R85" s="70" t="s">
        <v>701</v>
      </c>
      <c r="S85" s="70" t="s">
        <v>702</v>
      </c>
      <c r="T85" s="70" t="s">
        <v>703</v>
      </c>
    </row>
    <row r="86" spans="1:20" s="13" customFormat="1" ht="19.5" customHeight="1">
      <c r="A86" s="20">
        <v>78</v>
      </c>
      <c r="B86" s="46">
        <v>2215007572</v>
      </c>
      <c r="C86" s="15" t="s">
        <v>669</v>
      </c>
      <c r="D86" s="15" t="s">
        <v>670</v>
      </c>
      <c r="E86" s="14" t="s">
        <v>25</v>
      </c>
      <c r="F86" s="24">
        <v>22</v>
      </c>
      <c r="G86" s="24">
        <v>4</v>
      </c>
      <c r="H86" s="20">
        <v>0</v>
      </c>
      <c r="I86" s="20">
        <v>0</v>
      </c>
      <c r="J86" s="12">
        <f t="shared" si="10"/>
        <v>26</v>
      </c>
      <c r="K86" s="12">
        <v>17234</v>
      </c>
      <c r="L86" s="12">
        <f t="shared" si="11"/>
        <v>14454.32258064516</v>
      </c>
      <c r="M86" s="20">
        <f t="shared" si="12"/>
        <v>109</v>
      </c>
      <c r="N86" s="20">
        <v>0</v>
      </c>
      <c r="O86" s="12">
        <f t="shared" si="13"/>
        <v>14345.32258064516</v>
      </c>
      <c r="P86" s="20"/>
      <c r="Q86" s="70" t="s">
        <v>248</v>
      </c>
      <c r="R86" s="70" t="s">
        <v>704</v>
      </c>
      <c r="S86" s="70" t="s">
        <v>284</v>
      </c>
      <c r="T86" s="70" t="s">
        <v>705</v>
      </c>
    </row>
    <row r="87" spans="1:20" s="13" customFormat="1" ht="19.5" customHeight="1">
      <c r="A87" s="20">
        <v>79</v>
      </c>
      <c r="B87" s="46">
        <v>1013940260</v>
      </c>
      <c r="C87" s="15" t="s">
        <v>89</v>
      </c>
      <c r="D87" s="15" t="s">
        <v>100</v>
      </c>
      <c r="E87" s="14" t="s">
        <v>25</v>
      </c>
      <c r="F87" s="24">
        <v>22</v>
      </c>
      <c r="G87" s="24">
        <v>4</v>
      </c>
      <c r="H87" s="20">
        <v>0</v>
      </c>
      <c r="I87" s="20">
        <v>0</v>
      </c>
      <c r="J87" s="12">
        <f t="shared" si="10"/>
        <v>26</v>
      </c>
      <c r="K87" s="12">
        <v>17234</v>
      </c>
      <c r="L87" s="12">
        <f t="shared" si="11"/>
        <v>14454.32258064516</v>
      </c>
      <c r="M87" s="20">
        <f t="shared" si="12"/>
        <v>109</v>
      </c>
      <c r="N87" s="20">
        <v>0</v>
      </c>
      <c r="O87" s="12">
        <f t="shared" si="13"/>
        <v>14345.32258064516</v>
      </c>
      <c r="P87" s="20"/>
      <c r="Q87" s="70" t="s">
        <v>50</v>
      </c>
      <c r="R87" s="70" t="s">
        <v>110</v>
      </c>
      <c r="S87" s="70" t="s">
        <v>111</v>
      </c>
      <c r="T87" s="70" t="s">
        <v>112</v>
      </c>
    </row>
    <row r="88" spans="1:20" s="13" customFormat="1" ht="19.5" customHeight="1">
      <c r="A88" s="20">
        <v>80</v>
      </c>
      <c r="B88" s="46">
        <v>6719632347</v>
      </c>
      <c r="C88" s="15" t="s">
        <v>391</v>
      </c>
      <c r="D88" s="15" t="s">
        <v>671</v>
      </c>
      <c r="E88" s="14" t="s">
        <v>25</v>
      </c>
      <c r="F88" s="24">
        <v>27</v>
      </c>
      <c r="G88" s="24">
        <v>4</v>
      </c>
      <c r="H88" s="20">
        <v>0</v>
      </c>
      <c r="I88" s="20">
        <v>0</v>
      </c>
      <c r="J88" s="12">
        <f t="shared" si="10"/>
        <v>31</v>
      </c>
      <c r="K88" s="12">
        <v>17234</v>
      </c>
      <c r="L88" s="12">
        <f t="shared" si="11"/>
        <v>17234</v>
      </c>
      <c r="M88" s="20">
        <f t="shared" si="12"/>
        <v>130</v>
      </c>
      <c r="N88" s="20">
        <v>0</v>
      </c>
      <c r="O88" s="12">
        <f t="shared" si="13"/>
        <v>17104</v>
      </c>
      <c r="P88" s="20"/>
      <c r="Q88" s="70" t="s">
        <v>39</v>
      </c>
      <c r="R88" s="70" t="s">
        <v>706</v>
      </c>
      <c r="S88" s="70" t="s">
        <v>663</v>
      </c>
      <c r="T88" s="70" t="s">
        <v>707</v>
      </c>
    </row>
    <row r="89" spans="1:20" s="13" customFormat="1" ht="19.5" customHeight="1">
      <c r="A89" s="20">
        <v>81</v>
      </c>
      <c r="B89" s="46">
        <v>2215007594</v>
      </c>
      <c r="C89" s="15" t="s">
        <v>672</v>
      </c>
      <c r="D89" s="15" t="s">
        <v>673</v>
      </c>
      <c r="E89" s="14" t="s">
        <v>25</v>
      </c>
      <c r="F89" s="24">
        <v>25</v>
      </c>
      <c r="G89" s="24">
        <v>4</v>
      </c>
      <c r="H89" s="20">
        <v>0</v>
      </c>
      <c r="I89" s="20">
        <v>0</v>
      </c>
      <c r="J89" s="12">
        <f t="shared" si="10"/>
        <v>29</v>
      </c>
      <c r="K89" s="12">
        <v>17234</v>
      </c>
      <c r="L89" s="12">
        <f t="shared" si="11"/>
        <v>16122.129032258063</v>
      </c>
      <c r="M89" s="20">
        <f t="shared" si="12"/>
        <v>121</v>
      </c>
      <c r="N89" s="20">
        <v>0</v>
      </c>
      <c r="O89" s="12">
        <f t="shared" si="13"/>
        <v>16001.129032258063</v>
      </c>
      <c r="P89" s="20"/>
      <c r="Q89" s="70" t="s">
        <v>27</v>
      </c>
      <c r="R89" s="70" t="s">
        <v>708</v>
      </c>
      <c r="S89" s="70" t="s">
        <v>709</v>
      </c>
      <c r="T89" s="70" t="s">
        <v>710</v>
      </c>
    </row>
    <row r="90" spans="1:20" s="13" customFormat="1" ht="19.5" customHeight="1">
      <c r="A90" s="20">
        <v>82</v>
      </c>
      <c r="B90" s="46">
        <v>2215007627</v>
      </c>
      <c r="C90" s="15" t="s">
        <v>674</v>
      </c>
      <c r="D90" s="15" t="s">
        <v>675</v>
      </c>
      <c r="E90" s="14" t="s">
        <v>25</v>
      </c>
      <c r="F90" s="24">
        <v>25</v>
      </c>
      <c r="G90" s="24">
        <v>4</v>
      </c>
      <c r="H90" s="20">
        <v>0</v>
      </c>
      <c r="I90" s="20">
        <v>0</v>
      </c>
      <c r="J90" s="12">
        <f t="shared" si="10"/>
        <v>29</v>
      </c>
      <c r="K90" s="12">
        <v>17234</v>
      </c>
      <c r="L90" s="12">
        <f t="shared" si="11"/>
        <v>16122.129032258063</v>
      </c>
      <c r="M90" s="20">
        <f t="shared" si="12"/>
        <v>121</v>
      </c>
      <c r="N90" s="20">
        <v>0</v>
      </c>
      <c r="O90" s="12">
        <f t="shared" si="13"/>
        <v>16001.129032258063</v>
      </c>
      <c r="P90" s="20"/>
      <c r="Q90" s="70" t="s">
        <v>29</v>
      </c>
      <c r="R90" s="70" t="s">
        <v>711</v>
      </c>
      <c r="S90" s="70" t="s">
        <v>319</v>
      </c>
      <c r="T90" s="70" t="s">
        <v>712</v>
      </c>
    </row>
    <row r="91" spans="1:20" s="13" customFormat="1" ht="19.5" customHeight="1">
      <c r="A91" s="20">
        <v>83</v>
      </c>
      <c r="B91" s="46">
        <v>2215009127</v>
      </c>
      <c r="C91" s="15" t="s">
        <v>676</v>
      </c>
      <c r="D91" s="15" t="s">
        <v>677</v>
      </c>
      <c r="E91" s="14" t="s">
        <v>25</v>
      </c>
      <c r="F91" s="24">
        <v>27</v>
      </c>
      <c r="G91" s="24">
        <v>4</v>
      </c>
      <c r="H91" s="20">
        <v>0</v>
      </c>
      <c r="I91" s="20">
        <v>0</v>
      </c>
      <c r="J91" s="12">
        <f t="shared" si="10"/>
        <v>31</v>
      </c>
      <c r="K91" s="12">
        <v>17234</v>
      </c>
      <c r="L91" s="12">
        <f t="shared" si="11"/>
        <v>17234</v>
      </c>
      <c r="M91" s="20">
        <f t="shared" si="12"/>
        <v>130</v>
      </c>
      <c r="N91" s="20">
        <v>0</v>
      </c>
      <c r="O91" s="12">
        <f t="shared" si="13"/>
        <v>17104</v>
      </c>
      <c r="P91" s="20"/>
      <c r="Q91" s="70" t="s">
        <v>248</v>
      </c>
      <c r="R91" s="70" t="s">
        <v>713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46">
        <v>2215009129</v>
      </c>
      <c r="C92" s="15" t="s">
        <v>678</v>
      </c>
      <c r="D92" s="15" t="s">
        <v>679</v>
      </c>
      <c r="E92" s="14" t="s">
        <v>25</v>
      </c>
      <c r="F92" s="24">
        <v>27</v>
      </c>
      <c r="G92" s="24">
        <v>4</v>
      </c>
      <c r="H92" s="20">
        <v>0</v>
      </c>
      <c r="I92" s="20">
        <v>0</v>
      </c>
      <c r="J92" s="12">
        <f t="shared" si="10"/>
        <v>31</v>
      </c>
      <c r="K92" s="12">
        <v>17234</v>
      </c>
      <c r="L92" s="12">
        <f t="shared" si="11"/>
        <v>17234</v>
      </c>
      <c r="M92" s="20">
        <f t="shared" si="12"/>
        <v>130</v>
      </c>
      <c r="N92" s="20">
        <v>0</v>
      </c>
      <c r="O92" s="12">
        <f t="shared" si="13"/>
        <v>17104</v>
      </c>
      <c r="P92" s="20"/>
      <c r="Q92" s="70" t="s">
        <v>50</v>
      </c>
      <c r="R92" s="70" t="s">
        <v>714</v>
      </c>
      <c r="S92" s="70" t="s">
        <v>709</v>
      </c>
      <c r="T92" s="70" t="s">
        <v>715</v>
      </c>
    </row>
    <row r="93" spans="1:20" s="13" customFormat="1" ht="19.5" customHeight="1">
      <c r="A93" s="20">
        <v>85</v>
      </c>
      <c r="B93" s="46">
        <v>2215009136</v>
      </c>
      <c r="C93" s="15" t="s">
        <v>680</v>
      </c>
      <c r="D93" s="15" t="s">
        <v>681</v>
      </c>
      <c r="E93" s="14" t="s">
        <v>25</v>
      </c>
      <c r="F93" s="24">
        <v>27</v>
      </c>
      <c r="G93" s="24">
        <v>4</v>
      </c>
      <c r="H93" s="20">
        <v>0</v>
      </c>
      <c r="I93" s="20">
        <v>0</v>
      </c>
      <c r="J93" s="12">
        <f t="shared" si="10"/>
        <v>31</v>
      </c>
      <c r="K93" s="12">
        <v>17234</v>
      </c>
      <c r="L93" s="12">
        <f t="shared" si="11"/>
        <v>17234</v>
      </c>
      <c r="M93" s="20">
        <f t="shared" si="12"/>
        <v>130</v>
      </c>
      <c r="N93" s="20">
        <v>0</v>
      </c>
      <c r="O93" s="12">
        <f t="shared" si="13"/>
        <v>17104</v>
      </c>
      <c r="P93" s="20"/>
      <c r="Q93" s="70" t="s">
        <v>27</v>
      </c>
      <c r="R93" s="70" t="s">
        <v>716</v>
      </c>
      <c r="S93" s="70" t="s">
        <v>717</v>
      </c>
      <c r="T93" s="70" t="s">
        <v>631</v>
      </c>
    </row>
    <row r="94" spans="1:20" s="13" customFormat="1" ht="19.5" customHeight="1">
      <c r="A94" s="20">
        <v>86</v>
      </c>
      <c r="B94" s="46">
        <v>2215009141</v>
      </c>
      <c r="C94" s="15" t="s">
        <v>682</v>
      </c>
      <c r="D94" s="15" t="s">
        <v>683</v>
      </c>
      <c r="E94" s="14" t="s">
        <v>25</v>
      </c>
      <c r="F94" s="24">
        <v>25</v>
      </c>
      <c r="G94" s="24">
        <v>4</v>
      </c>
      <c r="H94" s="20">
        <v>0</v>
      </c>
      <c r="I94" s="20">
        <v>0</v>
      </c>
      <c r="J94" s="12">
        <f t="shared" si="10"/>
        <v>29</v>
      </c>
      <c r="K94" s="12">
        <v>17234</v>
      </c>
      <c r="L94" s="12">
        <f t="shared" si="11"/>
        <v>16122.129032258063</v>
      </c>
      <c r="M94" s="20">
        <f t="shared" si="12"/>
        <v>121</v>
      </c>
      <c r="N94" s="20">
        <v>0</v>
      </c>
      <c r="O94" s="12">
        <f t="shared" si="13"/>
        <v>16001.129032258063</v>
      </c>
      <c r="P94" s="20"/>
      <c r="Q94" s="70" t="s">
        <v>29</v>
      </c>
      <c r="R94" s="70" t="s">
        <v>718</v>
      </c>
      <c r="S94" s="70" t="s">
        <v>719</v>
      </c>
      <c r="T94" s="70" t="s">
        <v>720</v>
      </c>
    </row>
    <row r="95" spans="1:20" s="13" customFormat="1" ht="19.5" customHeight="1">
      <c r="A95" s="20">
        <v>87</v>
      </c>
      <c r="B95" s="46">
        <v>2215009148</v>
      </c>
      <c r="C95" s="15" t="s">
        <v>684</v>
      </c>
      <c r="D95" s="15" t="s">
        <v>685</v>
      </c>
      <c r="E95" s="14" t="s">
        <v>25</v>
      </c>
      <c r="F95" s="24">
        <v>25</v>
      </c>
      <c r="G95" s="24">
        <v>4</v>
      </c>
      <c r="H95" s="20">
        <v>0</v>
      </c>
      <c r="I95" s="20">
        <v>0</v>
      </c>
      <c r="J95" s="12">
        <f t="shared" si="10"/>
        <v>29</v>
      </c>
      <c r="K95" s="12">
        <v>17234</v>
      </c>
      <c r="L95" s="12">
        <f t="shared" si="11"/>
        <v>16122.129032258063</v>
      </c>
      <c r="M95" s="20">
        <f t="shared" si="12"/>
        <v>121</v>
      </c>
      <c r="N95" s="20">
        <v>0</v>
      </c>
      <c r="O95" s="12">
        <f t="shared" si="13"/>
        <v>16001.129032258063</v>
      </c>
      <c r="P95" s="20"/>
      <c r="Q95" s="70" t="s">
        <v>29</v>
      </c>
      <c r="R95" s="70" t="s">
        <v>721</v>
      </c>
      <c r="S95" s="70" t="s">
        <v>44</v>
      </c>
      <c r="T95" s="70" t="s">
        <v>722</v>
      </c>
    </row>
    <row r="96" spans="1:20" s="13" customFormat="1" ht="19.5" customHeight="1">
      <c r="A96" s="20">
        <v>88</v>
      </c>
      <c r="B96" s="46">
        <v>2214633960</v>
      </c>
      <c r="C96" s="15" t="s">
        <v>298</v>
      </c>
      <c r="D96" s="15" t="s">
        <v>299</v>
      </c>
      <c r="E96" s="14" t="s">
        <v>25</v>
      </c>
      <c r="F96" s="24">
        <v>27</v>
      </c>
      <c r="G96" s="24">
        <v>4</v>
      </c>
      <c r="H96" s="20">
        <v>0</v>
      </c>
      <c r="I96" s="20">
        <v>0</v>
      </c>
      <c r="J96" s="12">
        <f t="shared" si="10"/>
        <v>31</v>
      </c>
      <c r="K96" s="12">
        <v>17234</v>
      </c>
      <c r="L96" s="12">
        <f t="shared" si="11"/>
        <v>17234</v>
      </c>
      <c r="M96" s="20">
        <f t="shared" si="12"/>
        <v>130</v>
      </c>
      <c r="N96" s="20">
        <v>0</v>
      </c>
      <c r="O96" s="12">
        <f t="shared" si="13"/>
        <v>17104</v>
      </c>
      <c r="P96" s="20"/>
      <c r="Q96" s="70" t="s">
        <v>27</v>
      </c>
      <c r="R96" s="70" t="s">
        <v>301</v>
      </c>
      <c r="S96" s="70" t="s">
        <v>302</v>
      </c>
      <c r="T96" s="70" t="s">
        <v>303</v>
      </c>
    </row>
    <row r="97" spans="1:20" s="13" customFormat="1" ht="19.5" customHeight="1">
      <c r="A97" s="20">
        <v>89</v>
      </c>
      <c r="B97" s="46">
        <v>2214702220</v>
      </c>
      <c r="C97" s="15" t="s">
        <v>408</v>
      </c>
      <c r="D97" s="15" t="s">
        <v>686</v>
      </c>
      <c r="E97" s="14" t="s">
        <v>25</v>
      </c>
      <c r="F97" s="24">
        <v>23</v>
      </c>
      <c r="G97" s="24">
        <v>4</v>
      </c>
      <c r="H97" s="20">
        <v>0</v>
      </c>
      <c r="I97" s="20">
        <v>0</v>
      </c>
      <c r="J97" s="12">
        <f t="shared" si="10"/>
        <v>27</v>
      </c>
      <c r="K97" s="12">
        <v>17234</v>
      </c>
      <c r="L97" s="12">
        <f t="shared" si="11"/>
        <v>15010.258064516127</v>
      </c>
      <c r="M97" s="20">
        <f t="shared" si="12"/>
        <v>113</v>
      </c>
      <c r="N97" s="20">
        <v>0</v>
      </c>
      <c r="O97" s="12">
        <f t="shared" si="13"/>
        <v>14897.258064516127</v>
      </c>
      <c r="P97" s="20"/>
      <c r="Q97" s="70" t="s">
        <v>39</v>
      </c>
      <c r="R97" s="70" t="s">
        <v>723</v>
      </c>
      <c r="S97" s="70" t="s">
        <v>724</v>
      </c>
      <c r="T97" s="70" t="s">
        <v>725</v>
      </c>
    </row>
    <row r="98" spans="1:20" s="13" customFormat="1" ht="19.5" customHeight="1">
      <c r="A98" s="20">
        <v>90</v>
      </c>
      <c r="B98" s="46">
        <v>2215009153</v>
      </c>
      <c r="C98" s="15" t="s">
        <v>326</v>
      </c>
      <c r="D98" s="15" t="s">
        <v>687</v>
      </c>
      <c r="E98" s="14" t="s">
        <v>25</v>
      </c>
      <c r="F98" s="24">
        <v>24</v>
      </c>
      <c r="G98" s="24">
        <v>4</v>
      </c>
      <c r="H98" s="20">
        <v>0</v>
      </c>
      <c r="I98" s="20">
        <v>0</v>
      </c>
      <c r="J98" s="12">
        <f t="shared" si="10"/>
        <v>28</v>
      </c>
      <c r="K98" s="12">
        <v>17234</v>
      </c>
      <c r="L98" s="12">
        <f t="shared" si="11"/>
        <v>15566.193548387095</v>
      </c>
      <c r="M98" s="20">
        <f t="shared" si="12"/>
        <v>117</v>
      </c>
      <c r="N98" s="20">
        <v>0</v>
      </c>
      <c r="O98" s="12">
        <f t="shared" si="13"/>
        <v>15449.193548387095</v>
      </c>
      <c r="P98" s="20"/>
      <c r="Q98" s="70" t="s">
        <v>39</v>
      </c>
      <c r="R98" s="70" t="s">
        <v>726</v>
      </c>
      <c r="S98" s="70" t="s">
        <v>727</v>
      </c>
      <c r="T98" s="70" t="s">
        <v>728</v>
      </c>
    </row>
    <row r="99" spans="1:20" s="13" customFormat="1" ht="19.5" customHeight="1">
      <c r="A99" s="20">
        <v>91</v>
      </c>
      <c r="B99" s="46">
        <v>2215009160</v>
      </c>
      <c r="C99" s="15" t="s">
        <v>688</v>
      </c>
      <c r="D99" s="15" t="s">
        <v>689</v>
      </c>
      <c r="E99" s="14" t="s">
        <v>25</v>
      </c>
      <c r="F99" s="24">
        <v>24</v>
      </c>
      <c r="G99" s="24">
        <v>4</v>
      </c>
      <c r="H99" s="20">
        <v>0</v>
      </c>
      <c r="I99" s="20">
        <v>0</v>
      </c>
      <c r="J99" s="12">
        <f t="shared" si="10"/>
        <v>28</v>
      </c>
      <c r="K99" s="12">
        <v>17234</v>
      </c>
      <c r="L99" s="12">
        <f t="shared" si="11"/>
        <v>15566.193548387095</v>
      </c>
      <c r="M99" s="20">
        <f t="shared" si="12"/>
        <v>117</v>
      </c>
      <c r="N99" s="20">
        <v>0</v>
      </c>
      <c r="O99" s="12">
        <f t="shared" si="13"/>
        <v>15449.193548387095</v>
      </c>
      <c r="P99" s="20"/>
      <c r="Q99" s="70" t="s">
        <v>39</v>
      </c>
      <c r="R99" s="70" t="s">
        <v>729</v>
      </c>
      <c r="S99" s="70" t="s">
        <v>614</v>
      </c>
      <c r="T99" s="70" t="s">
        <v>730</v>
      </c>
    </row>
    <row r="100" spans="1:20" s="13" customFormat="1" ht="19.5" customHeight="1">
      <c r="A100" s="20">
        <v>92</v>
      </c>
      <c r="B100" s="46">
        <v>2215009163</v>
      </c>
      <c r="C100" s="15" t="s">
        <v>690</v>
      </c>
      <c r="D100" s="15" t="s">
        <v>691</v>
      </c>
      <c r="E100" s="14" t="s">
        <v>25</v>
      </c>
      <c r="F100" s="24">
        <v>3</v>
      </c>
      <c r="G100" s="24">
        <v>0</v>
      </c>
      <c r="H100" s="20">
        <v>0</v>
      </c>
      <c r="I100" s="20">
        <v>0</v>
      </c>
      <c r="J100" s="12">
        <f t="shared" si="10"/>
        <v>3</v>
      </c>
      <c r="K100" s="12">
        <v>17234</v>
      </c>
      <c r="L100" s="12">
        <f t="shared" si="11"/>
        <v>1667.806451612903</v>
      </c>
      <c r="M100" s="20">
        <f t="shared" si="12"/>
        <v>13</v>
      </c>
      <c r="N100" s="20">
        <v>0</v>
      </c>
      <c r="O100" s="12">
        <f t="shared" si="13"/>
        <v>1654.806451612903</v>
      </c>
      <c r="P100" s="20"/>
      <c r="Q100" s="70" t="s">
        <v>39</v>
      </c>
      <c r="R100" s="70" t="s">
        <v>731</v>
      </c>
      <c r="S100" s="70" t="s">
        <v>732</v>
      </c>
      <c r="T100" s="70" t="s">
        <v>733</v>
      </c>
    </row>
    <row r="101" spans="1:20" s="13" customFormat="1" ht="19.5" customHeight="1">
      <c r="A101" s="20">
        <v>93</v>
      </c>
      <c r="B101" s="46">
        <v>2215009167</v>
      </c>
      <c r="C101" s="15" t="s">
        <v>692</v>
      </c>
      <c r="D101" s="15" t="s">
        <v>153</v>
      </c>
      <c r="E101" s="14" t="s">
        <v>25</v>
      </c>
      <c r="F101" s="24">
        <v>22</v>
      </c>
      <c r="G101" s="24">
        <v>4</v>
      </c>
      <c r="H101" s="20">
        <v>0</v>
      </c>
      <c r="I101" s="20">
        <v>0</v>
      </c>
      <c r="J101" s="12">
        <f t="shared" si="10"/>
        <v>26</v>
      </c>
      <c r="K101" s="12">
        <v>17234</v>
      </c>
      <c r="L101" s="12">
        <f t="shared" si="11"/>
        <v>14454.32258064516</v>
      </c>
      <c r="M101" s="20">
        <f t="shared" si="12"/>
        <v>109</v>
      </c>
      <c r="N101" s="20">
        <v>0</v>
      </c>
      <c r="O101" s="12">
        <f t="shared" si="13"/>
        <v>14345.32258064516</v>
      </c>
      <c r="P101" s="20"/>
      <c r="Q101" s="70" t="s">
        <v>27</v>
      </c>
      <c r="R101" s="70" t="s">
        <v>734</v>
      </c>
      <c r="S101" s="70" t="s">
        <v>735</v>
      </c>
      <c r="T101" s="70" t="s">
        <v>736</v>
      </c>
    </row>
    <row r="102" spans="1:20" s="13" customFormat="1" ht="19.5" customHeight="1">
      <c r="A102" s="20">
        <v>94</v>
      </c>
      <c r="B102" s="46">
        <v>2214658365</v>
      </c>
      <c r="C102" s="15" t="s">
        <v>31</v>
      </c>
      <c r="D102" s="15" t="s">
        <v>41</v>
      </c>
      <c r="E102" s="14" t="s">
        <v>25</v>
      </c>
      <c r="F102" s="24">
        <v>6</v>
      </c>
      <c r="G102" s="24">
        <v>0</v>
      </c>
      <c r="H102" s="20">
        <v>0</v>
      </c>
      <c r="I102" s="20">
        <v>0</v>
      </c>
      <c r="J102" s="12">
        <f t="shared" si="10"/>
        <v>6</v>
      </c>
      <c r="K102" s="12">
        <v>17234</v>
      </c>
      <c r="L102" s="12">
        <f t="shared" si="11"/>
        <v>3335.612903225806</v>
      </c>
      <c r="M102" s="20">
        <f t="shared" si="12"/>
        <v>26</v>
      </c>
      <c r="N102" s="20">
        <v>0</v>
      </c>
      <c r="O102" s="12">
        <f t="shared" si="13"/>
        <v>3309.612903225806</v>
      </c>
      <c r="P102" s="20"/>
      <c r="Q102" s="70" t="s">
        <v>51</v>
      </c>
      <c r="R102" s="70" t="s">
        <v>737</v>
      </c>
      <c r="S102" s="70" t="s">
        <v>44</v>
      </c>
      <c r="T102" s="70" t="s">
        <v>738</v>
      </c>
    </row>
    <row r="103" spans="1:20" s="13" customFormat="1" ht="19.5" customHeight="1">
      <c r="A103" s="20">
        <v>95</v>
      </c>
      <c r="B103" s="46">
        <v>2214393875</v>
      </c>
      <c r="C103" s="15" t="s">
        <v>241</v>
      </c>
      <c r="D103" s="15" t="s">
        <v>244</v>
      </c>
      <c r="E103" s="14" t="s">
        <v>25</v>
      </c>
      <c r="F103" s="24">
        <v>5</v>
      </c>
      <c r="G103" s="24">
        <v>1</v>
      </c>
      <c r="H103" s="20">
        <v>0</v>
      </c>
      <c r="I103" s="20">
        <v>0</v>
      </c>
      <c r="J103" s="12">
        <f t="shared" si="10"/>
        <v>6</v>
      </c>
      <c r="K103" s="12">
        <v>17234</v>
      </c>
      <c r="L103" s="12">
        <f t="shared" si="11"/>
        <v>3335.612903225806</v>
      </c>
      <c r="M103" s="20">
        <f t="shared" si="12"/>
        <v>26</v>
      </c>
      <c r="N103" s="20">
        <v>0</v>
      </c>
      <c r="O103" s="12">
        <f t="shared" si="13"/>
        <v>3309.612903225806</v>
      </c>
      <c r="P103" s="20"/>
      <c r="Q103" s="70" t="s">
        <v>248</v>
      </c>
      <c r="R103" s="70" t="s">
        <v>250</v>
      </c>
      <c r="S103" s="70" t="s">
        <v>739</v>
      </c>
      <c r="T103" s="70" t="s">
        <v>252</v>
      </c>
    </row>
    <row r="104" spans="1:20" s="13" customFormat="1" ht="19.5" customHeight="1">
      <c r="A104" s="20">
        <v>96</v>
      </c>
      <c r="B104" s="46">
        <v>2215014485</v>
      </c>
      <c r="C104" s="15" t="s">
        <v>693</v>
      </c>
      <c r="D104" s="15" t="s">
        <v>694</v>
      </c>
      <c r="E104" s="14" t="s">
        <v>25</v>
      </c>
      <c r="F104" s="24">
        <v>8</v>
      </c>
      <c r="G104" s="24">
        <v>1</v>
      </c>
      <c r="H104" s="20">
        <v>0</v>
      </c>
      <c r="I104" s="20">
        <v>0</v>
      </c>
      <c r="J104" s="12">
        <f t="shared" si="10"/>
        <v>9</v>
      </c>
      <c r="K104" s="12">
        <v>17234</v>
      </c>
      <c r="L104" s="12">
        <f t="shared" si="11"/>
        <v>5003.419354838709</v>
      </c>
      <c r="M104" s="20">
        <f t="shared" si="12"/>
        <v>38</v>
      </c>
      <c r="N104" s="20">
        <v>1000</v>
      </c>
      <c r="O104" s="12">
        <f t="shared" si="13"/>
        <v>3965.4193548387093</v>
      </c>
      <c r="P104" s="20"/>
      <c r="Q104" s="70" t="s">
        <v>248</v>
      </c>
      <c r="R104" s="70" t="s">
        <v>746</v>
      </c>
      <c r="S104" s="70" t="s">
        <v>284</v>
      </c>
      <c r="T104" s="70" t="s">
        <v>705</v>
      </c>
    </row>
    <row r="105" spans="1:20" s="13" customFormat="1" ht="19.5" customHeight="1">
      <c r="A105" s="20">
        <v>97</v>
      </c>
      <c r="B105" s="46">
        <v>2215014516</v>
      </c>
      <c r="C105" s="15" t="s">
        <v>695</v>
      </c>
      <c r="D105" s="15" t="s">
        <v>696</v>
      </c>
      <c r="E105" s="14" t="s">
        <v>25</v>
      </c>
      <c r="F105" s="24">
        <v>8</v>
      </c>
      <c r="G105" s="24">
        <v>1</v>
      </c>
      <c r="H105" s="20">
        <v>0</v>
      </c>
      <c r="I105" s="20">
        <v>0</v>
      </c>
      <c r="J105" s="12">
        <f t="shared" si="10"/>
        <v>9</v>
      </c>
      <c r="K105" s="12">
        <v>17234</v>
      </c>
      <c r="L105" s="12">
        <f t="shared" si="11"/>
        <v>5003.419354838709</v>
      </c>
      <c r="M105" s="20">
        <f t="shared" si="12"/>
        <v>38</v>
      </c>
      <c r="N105" s="20">
        <v>1000</v>
      </c>
      <c r="O105" s="12">
        <f t="shared" si="13"/>
        <v>3965.4193548387093</v>
      </c>
      <c r="P105" s="20"/>
      <c r="Q105" s="70" t="s">
        <v>29</v>
      </c>
      <c r="R105" s="70" t="s">
        <v>747</v>
      </c>
      <c r="S105" s="70" t="s">
        <v>748</v>
      </c>
      <c r="T105" s="70" t="s">
        <v>749</v>
      </c>
    </row>
    <row r="106" spans="1:20" s="13" customFormat="1" ht="19.5" customHeight="1">
      <c r="A106" s="20">
        <v>98</v>
      </c>
      <c r="B106" s="46">
        <v>2214733455</v>
      </c>
      <c r="C106" s="15" t="s">
        <v>133</v>
      </c>
      <c r="D106" s="15" t="s">
        <v>134</v>
      </c>
      <c r="E106" s="14" t="s">
        <v>25</v>
      </c>
      <c r="F106" s="24">
        <v>5</v>
      </c>
      <c r="G106" s="24">
        <v>1</v>
      </c>
      <c r="H106" s="20">
        <v>0</v>
      </c>
      <c r="I106" s="20">
        <v>0</v>
      </c>
      <c r="J106" s="12">
        <f t="shared" si="10"/>
        <v>6</v>
      </c>
      <c r="K106" s="12">
        <v>17234</v>
      </c>
      <c r="L106" s="12">
        <f t="shared" si="11"/>
        <v>3335.612903225806</v>
      </c>
      <c r="M106" s="20">
        <f t="shared" si="12"/>
        <v>26</v>
      </c>
      <c r="N106" s="20">
        <v>0</v>
      </c>
      <c r="O106" s="12">
        <f t="shared" si="13"/>
        <v>3309.612903225806</v>
      </c>
      <c r="P106" s="20"/>
      <c r="Q106" s="70" t="s">
        <v>39</v>
      </c>
      <c r="R106" s="70" t="s">
        <v>140</v>
      </c>
      <c r="S106" s="70" t="s">
        <v>141</v>
      </c>
      <c r="T106" s="70" t="s">
        <v>142</v>
      </c>
    </row>
    <row r="107" spans="1:20" s="13" customFormat="1" ht="19.5" customHeight="1">
      <c r="A107" s="20">
        <v>99</v>
      </c>
      <c r="B107" s="46">
        <v>2215014522</v>
      </c>
      <c r="C107" s="15" t="s">
        <v>697</v>
      </c>
      <c r="D107" s="15" t="s">
        <v>698</v>
      </c>
      <c r="E107" s="14" t="s">
        <v>71</v>
      </c>
      <c r="F107" s="24">
        <v>21</v>
      </c>
      <c r="G107" s="24">
        <v>4</v>
      </c>
      <c r="H107" s="20">
        <v>0</v>
      </c>
      <c r="I107" s="20">
        <v>0</v>
      </c>
      <c r="J107" s="12">
        <f t="shared" si="10"/>
        <v>25</v>
      </c>
      <c r="K107" s="12">
        <v>18993</v>
      </c>
      <c r="L107" s="12">
        <f t="shared" si="11"/>
        <v>15316.935483870966</v>
      </c>
      <c r="M107" s="20">
        <f t="shared" si="12"/>
        <v>115</v>
      </c>
      <c r="N107" s="20">
        <v>0</v>
      </c>
      <c r="O107" s="12">
        <f t="shared" si="13"/>
        <v>15201.935483870966</v>
      </c>
      <c r="P107" s="20"/>
      <c r="Q107" s="70" t="s">
        <v>51</v>
      </c>
      <c r="R107" s="70" t="s">
        <v>750</v>
      </c>
      <c r="S107" s="70" t="s">
        <v>751</v>
      </c>
      <c r="T107" s="70" t="s">
        <v>752</v>
      </c>
    </row>
    <row r="108" spans="1:20" s="13" customFormat="1" ht="19.5" customHeight="1">
      <c r="A108" s="20">
        <v>100</v>
      </c>
      <c r="B108" s="46">
        <v>2215014525</v>
      </c>
      <c r="C108" s="11" t="s">
        <v>699</v>
      </c>
      <c r="D108" s="11" t="s">
        <v>700</v>
      </c>
      <c r="E108" s="10" t="s">
        <v>25</v>
      </c>
      <c r="F108" s="24">
        <v>26</v>
      </c>
      <c r="G108" s="24">
        <v>4</v>
      </c>
      <c r="H108" s="20">
        <v>0</v>
      </c>
      <c r="I108" s="20">
        <v>0</v>
      </c>
      <c r="J108" s="12">
        <f t="shared" si="10"/>
        <v>30</v>
      </c>
      <c r="K108" s="12">
        <v>17234</v>
      </c>
      <c r="L108" s="12">
        <f t="shared" si="11"/>
        <v>16678.06451612903</v>
      </c>
      <c r="M108" s="20">
        <f t="shared" si="12"/>
        <v>126</v>
      </c>
      <c r="N108" s="20">
        <v>0</v>
      </c>
      <c r="O108" s="12">
        <f t="shared" si="13"/>
        <v>16552.06451612903</v>
      </c>
      <c r="P108" s="20"/>
      <c r="Q108" s="70" t="s">
        <v>51</v>
      </c>
      <c r="R108" s="70" t="s">
        <v>753</v>
      </c>
      <c r="S108" s="70" t="s">
        <v>754</v>
      </c>
      <c r="T108" s="70" t="s">
        <v>755</v>
      </c>
    </row>
    <row r="109" spans="1:20" s="7" customFormat="1" ht="19.5" customHeight="1">
      <c r="A109" s="86" t="s">
        <v>3</v>
      </c>
      <c r="B109" s="87"/>
      <c r="C109" s="88"/>
      <c r="D109" s="78"/>
      <c r="E109" s="78"/>
      <c r="F109" s="25">
        <v>2182</v>
      </c>
      <c r="G109" s="25">
        <v>345</v>
      </c>
      <c r="H109" s="25">
        <v>0</v>
      </c>
      <c r="I109" s="25">
        <v>71</v>
      </c>
      <c r="J109" s="25">
        <f aca="true" t="shared" si="14" ref="J109:O109">SUM(J9:J108)</f>
        <v>2598</v>
      </c>
      <c r="K109" s="25"/>
      <c r="L109" s="25">
        <f t="shared" si="14"/>
        <v>1503350.9032258063</v>
      </c>
      <c r="M109" s="25">
        <f t="shared" si="14"/>
        <v>11329</v>
      </c>
      <c r="N109" s="25">
        <v>2000</v>
      </c>
      <c r="O109" s="25">
        <f t="shared" si="14"/>
        <v>1490021.9032258065</v>
      </c>
      <c r="P109" s="26"/>
      <c r="Q109" s="70"/>
      <c r="R109" s="70"/>
      <c r="S109" s="70"/>
      <c r="T109" s="70"/>
    </row>
    <row r="110" spans="17:20" ht="12.75">
      <c r="Q110" s="74"/>
      <c r="R110" s="75"/>
      <c r="S110" s="74"/>
      <c r="T110" s="74"/>
    </row>
    <row r="112" spans="2:4" ht="12.75">
      <c r="B112" s="34"/>
      <c r="C112" s="21"/>
      <c r="D112" s="21"/>
    </row>
    <row r="113" spans="2:10" ht="12.75">
      <c r="B113" s="34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4"/>
      <c r="C114" s="35"/>
      <c r="D114" s="21"/>
      <c r="E114" s="35"/>
      <c r="F114" s="36"/>
      <c r="G114" s="36"/>
      <c r="H114" s="36"/>
      <c r="I114" s="21"/>
      <c r="J114" s="21"/>
    </row>
    <row r="115" spans="2:20" s="8" customFormat="1" ht="12.75">
      <c r="B115" s="34"/>
      <c r="C115" s="21"/>
      <c r="D115" s="21"/>
      <c r="E115" s="21"/>
      <c r="F115" s="21"/>
      <c r="G115" s="34"/>
      <c r="H115" s="34"/>
      <c r="I115" s="21"/>
      <c r="J115" s="21"/>
      <c r="P115" s="3"/>
      <c r="Q115" s="64"/>
      <c r="R115" s="76"/>
      <c r="S115" s="64"/>
      <c r="T115" s="64"/>
    </row>
    <row r="116" spans="2:7" ht="12.75">
      <c r="B116" s="34"/>
      <c r="C116" s="21"/>
      <c r="D116" s="21"/>
      <c r="E116" s="21"/>
      <c r="F116" s="21"/>
      <c r="G116" s="21"/>
    </row>
    <row r="117" spans="2:20" s="8" customFormat="1" ht="21">
      <c r="B117" s="34"/>
      <c r="C117" s="23"/>
      <c r="D117" s="58"/>
      <c r="E117" s="23"/>
      <c r="F117" s="23"/>
      <c r="G117" s="21"/>
      <c r="H117" s="3"/>
      <c r="I117" s="3"/>
      <c r="J117" s="3"/>
      <c r="P117" s="3"/>
      <c r="Q117" s="64"/>
      <c r="R117" s="76"/>
      <c r="S117" s="64"/>
      <c r="T117" s="64"/>
    </row>
    <row r="118" spans="2:20" s="8" customFormat="1" ht="12.75">
      <c r="B118" s="34"/>
      <c r="C118" s="21"/>
      <c r="D118" s="21"/>
      <c r="E118" s="21"/>
      <c r="F118" s="21"/>
      <c r="G118" s="21"/>
      <c r="H118" s="3"/>
      <c r="I118" s="3"/>
      <c r="J118" s="3"/>
      <c r="P118" s="3"/>
      <c r="Q118" s="64"/>
      <c r="R118" s="76"/>
      <c r="S118" s="64"/>
      <c r="T118" s="64"/>
    </row>
    <row r="119" spans="2:20" s="8" customFormat="1" ht="12.75">
      <c r="B119" s="34"/>
      <c r="C119" s="21"/>
      <c r="D119" s="21"/>
      <c r="E119" s="21"/>
      <c r="F119" s="21"/>
      <c r="G119" s="21"/>
      <c r="I119" s="3"/>
      <c r="J119" s="3"/>
      <c r="P119" s="3"/>
      <c r="Q119" s="64"/>
      <c r="R119" s="76"/>
      <c r="S119" s="64"/>
      <c r="T119" s="64"/>
    </row>
    <row r="120" spans="2:20" s="8" customFormat="1" ht="12.75">
      <c r="B120" s="34"/>
      <c r="C120" s="21"/>
      <c r="D120" s="21"/>
      <c r="E120" s="21"/>
      <c r="F120" s="21"/>
      <c r="G120" s="21"/>
      <c r="H120" s="3"/>
      <c r="I120" s="3"/>
      <c r="J120" s="3"/>
      <c r="P120" s="3"/>
      <c r="Q120" s="64"/>
      <c r="R120" s="76"/>
      <c r="S120" s="64"/>
      <c r="T120" s="64"/>
    </row>
    <row r="121" spans="2:7" ht="12.75">
      <c r="B121" s="34"/>
      <c r="C121" s="21"/>
      <c r="D121" s="21"/>
      <c r="E121" s="21"/>
      <c r="F121" s="21"/>
      <c r="G121" s="21"/>
    </row>
  </sheetData>
  <sheetProtection/>
  <autoFilter ref="A8:T109"/>
  <mergeCells count="4">
    <mergeCell ref="A2:P2"/>
    <mergeCell ref="A3:P3"/>
    <mergeCell ref="A7:C7"/>
    <mergeCell ref="A109:C109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114">
    <cfRule type="duplicateValues" priority="4" dxfId="0">
      <formula>AND(COUNTIF($C$114:$C$114,C114)&gt;1,NOT(ISBLANK(C114)))</formula>
    </cfRule>
  </conditionalFormatting>
  <conditionalFormatting sqref="E114">
    <cfRule type="duplicateValues" priority="3" dxfId="0">
      <formula>AND(COUNTIF($E$114:$E$114,E114)&gt;1,NOT(ISBLANK(E114)))</formula>
    </cfRule>
  </conditionalFormatting>
  <conditionalFormatting sqref="R109:R65536 R1:R8">
    <cfRule type="duplicateValues" priority="650" dxfId="0" stopIfTrue="1">
      <formula>AND(COUNTIF($R$109:$R$65536,R1)+COUNTIF($R$1:$R$8,R1)&gt;1,NOT(ISBLANK(R1)))</formula>
    </cfRule>
  </conditionalFormatting>
  <conditionalFormatting sqref="R1:R65536">
    <cfRule type="duplicateValues" priority="652" dxfId="0" stopIfTrue="1">
      <formula>AND(COUNTIF($R$1:$R$65536,R1)&gt;1,NOT(ISBLANK(R1)))</formula>
    </cfRule>
    <cfRule type="duplicateValues" priority="653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5"/>
  <sheetViews>
    <sheetView showGridLines="0" view="pageBreakPreview" zoomScaleNormal="98" zoomScaleSheetLayoutView="100" zoomScalePageLayoutView="0" workbookViewId="0" topLeftCell="E1">
      <selection activeCell="P14" sqref="P14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5"/>
      <c r="R2" s="63"/>
      <c r="S2" s="63"/>
    </row>
    <row r="3" spans="1:19" ht="15" customHeight="1">
      <c r="A3" s="83" t="s">
        <v>756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9"/>
      <c r="E5" s="79"/>
      <c r="F5" s="79"/>
      <c r="G5" s="79"/>
      <c r="H5" s="79"/>
      <c r="I5" s="79"/>
      <c r="J5" s="79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4" t="s">
        <v>15</v>
      </c>
      <c r="B7" s="84"/>
      <c r="C7" s="84"/>
      <c r="D7" s="79">
        <v>31</v>
      </c>
      <c r="E7" s="79"/>
      <c r="F7" s="79"/>
      <c r="G7" s="79"/>
      <c r="H7" s="79"/>
      <c r="I7" s="79"/>
      <c r="J7" s="79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1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69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1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18</v>
      </c>
      <c r="G12" s="24">
        <v>3</v>
      </c>
      <c r="H12" s="20">
        <v>1</v>
      </c>
      <c r="I12" s="20">
        <v>0</v>
      </c>
      <c r="J12" s="12">
        <f t="shared" si="0"/>
        <v>22</v>
      </c>
      <c r="K12" s="12">
        <v>17234</v>
      </c>
      <c r="L12" s="12">
        <f t="shared" si="1"/>
        <v>12230.58064516129</v>
      </c>
      <c r="M12" s="20">
        <f t="shared" si="2"/>
        <v>92</v>
      </c>
      <c r="N12" s="20">
        <v>1000</v>
      </c>
      <c r="O12" s="12">
        <f t="shared" si="3"/>
        <v>11138.58064516129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21</v>
      </c>
      <c r="G13" s="24">
        <v>4</v>
      </c>
      <c r="H13" s="20">
        <v>1</v>
      </c>
      <c r="I13" s="20">
        <v>5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2215020790</v>
      </c>
      <c r="C14" s="11" t="s">
        <v>759</v>
      </c>
      <c r="D14" s="11" t="s">
        <v>760</v>
      </c>
      <c r="E14" s="10" t="s">
        <v>25</v>
      </c>
      <c r="F14" s="24">
        <v>7</v>
      </c>
      <c r="G14" s="24">
        <v>1</v>
      </c>
      <c r="H14" s="20">
        <v>0</v>
      </c>
      <c r="I14" s="20">
        <v>0</v>
      </c>
      <c r="J14" s="12">
        <f t="shared" si="0"/>
        <v>8</v>
      </c>
      <c r="K14" s="12">
        <v>17234</v>
      </c>
      <c r="L14" s="12">
        <f t="shared" si="1"/>
        <v>4447.4838709677415</v>
      </c>
      <c r="M14" s="20">
        <f t="shared" si="2"/>
        <v>34</v>
      </c>
      <c r="N14" s="20">
        <v>1000</v>
      </c>
      <c r="O14" s="12">
        <f t="shared" si="3"/>
        <v>3413.4838709677415</v>
      </c>
      <c r="P14" s="20"/>
      <c r="Q14" s="70" t="s">
        <v>27</v>
      </c>
      <c r="R14" s="70" t="s">
        <v>773</v>
      </c>
      <c r="S14" s="70" t="s">
        <v>52</v>
      </c>
      <c r="T14" s="70" t="s">
        <v>774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14</v>
      </c>
      <c r="G15" s="24">
        <v>2</v>
      </c>
      <c r="H15" s="20">
        <v>1</v>
      </c>
      <c r="I15" s="20">
        <v>0</v>
      </c>
      <c r="J15" s="12">
        <f t="shared" si="0"/>
        <v>17</v>
      </c>
      <c r="K15" s="12">
        <v>17234</v>
      </c>
      <c r="L15" s="12">
        <f t="shared" si="1"/>
        <v>9450.90322580645</v>
      </c>
      <c r="M15" s="20">
        <f t="shared" si="2"/>
        <v>71</v>
      </c>
      <c r="N15" s="20">
        <v>1000</v>
      </c>
      <c r="O15" s="12">
        <f t="shared" si="3"/>
        <v>8379.90322580645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22</v>
      </c>
      <c r="G16" s="24">
        <v>4</v>
      </c>
      <c r="H16" s="20">
        <v>1</v>
      </c>
      <c r="I16" s="20">
        <v>4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1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20</v>
      </c>
      <c r="G18" s="24">
        <v>3</v>
      </c>
      <c r="H18" s="20">
        <v>1</v>
      </c>
      <c r="I18" s="20">
        <v>1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13898.387096774191</v>
      </c>
      <c r="M18" s="20">
        <f t="shared" si="2"/>
        <v>105</v>
      </c>
      <c r="N18" s="20">
        <v>0</v>
      </c>
      <c r="O18" s="12">
        <f t="shared" si="3"/>
        <v>13793.387096774191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14</v>
      </c>
      <c r="G19" s="24">
        <v>2</v>
      </c>
      <c r="H19" s="20">
        <v>1</v>
      </c>
      <c r="I19" s="20">
        <v>0</v>
      </c>
      <c r="J19" s="12">
        <f t="shared" si="0"/>
        <v>17</v>
      </c>
      <c r="K19" s="12">
        <v>17234</v>
      </c>
      <c r="L19" s="12">
        <f t="shared" si="1"/>
        <v>9450.90322580645</v>
      </c>
      <c r="M19" s="20">
        <f t="shared" si="2"/>
        <v>71</v>
      </c>
      <c r="N19" s="20">
        <v>1000</v>
      </c>
      <c r="O19" s="12">
        <f t="shared" si="3"/>
        <v>8379.90322580645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1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2215020798</v>
      </c>
      <c r="C21" s="11" t="s">
        <v>765</v>
      </c>
      <c r="D21" s="11" t="s">
        <v>766</v>
      </c>
      <c r="E21" s="10" t="s">
        <v>25</v>
      </c>
      <c r="F21" s="24">
        <v>3</v>
      </c>
      <c r="G21" s="24">
        <v>0</v>
      </c>
      <c r="H21" s="20">
        <v>0</v>
      </c>
      <c r="I21" s="20">
        <v>0</v>
      </c>
      <c r="J21" s="12">
        <f t="shared" si="0"/>
        <v>3</v>
      </c>
      <c r="K21" s="12">
        <v>17234</v>
      </c>
      <c r="L21" s="12">
        <f t="shared" si="1"/>
        <v>1667.806451612903</v>
      </c>
      <c r="M21" s="20">
        <f t="shared" si="2"/>
        <v>13</v>
      </c>
      <c r="N21" s="20">
        <v>1000</v>
      </c>
      <c r="O21" s="12">
        <f t="shared" si="3"/>
        <v>654.806451612903</v>
      </c>
      <c r="P21" s="20"/>
      <c r="Q21" s="70" t="s">
        <v>27</v>
      </c>
      <c r="R21" s="70" t="s">
        <v>780</v>
      </c>
      <c r="S21" s="70" t="s">
        <v>294</v>
      </c>
      <c r="T21" s="70" t="s">
        <v>602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16</v>
      </c>
      <c r="G22" s="24">
        <v>2</v>
      </c>
      <c r="H22" s="20">
        <v>1</v>
      </c>
      <c r="I22" s="20">
        <v>0</v>
      </c>
      <c r="J22" s="12">
        <f t="shared" si="0"/>
        <v>19</v>
      </c>
      <c r="K22" s="12">
        <v>17234</v>
      </c>
      <c r="L22" s="12">
        <f t="shared" si="1"/>
        <v>10562.774193548386</v>
      </c>
      <c r="M22" s="20">
        <f t="shared" si="2"/>
        <v>80</v>
      </c>
      <c r="N22" s="20">
        <v>500</v>
      </c>
      <c r="O22" s="12">
        <f t="shared" si="3"/>
        <v>9982.774193548386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24</v>
      </c>
      <c r="G23" s="24">
        <v>4</v>
      </c>
      <c r="H23" s="20">
        <v>1</v>
      </c>
      <c r="I23" s="20">
        <v>2</v>
      </c>
      <c r="J23" s="12">
        <f t="shared" si="0"/>
        <v>31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1</v>
      </c>
      <c r="I24" s="20">
        <v>2</v>
      </c>
      <c r="J24" s="12">
        <f t="shared" si="0"/>
        <v>31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26</v>
      </c>
      <c r="G25" s="24">
        <v>4</v>
      </c>
      <c r="H25" s="20">
        <v>1</v>
      </c>
      <c r="I25" s="20">
        <v>0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11</v>
      </c>
      <c r="G26" s="24">
        <v>1</v>
      </c>
      <c r="H26" s="20">
        <v>0</v>
      </c>
      <c r="I26" s="20">
        <v>1</v>
      </c>
      <c r="J26" s="12">
        <f t="shared" si="0"/>
        <v>13</v>
      </c>
      <c r="K26" s="12">
        <f>VLOOKUP(B26,'[3]WITHOUT PF'!$D$6:$BE$193,54,0)</f>
        <v>20903</v>
      </c>
      <c r="L26" s="12">
        <f t="shared" si="1"/>
        <v>8765.774193548386</v>
      </c>
      <c r="M26" s="20">
        <f t="shared" si="2"/>
        <v>66</v>
      </c>
      <c r="N26" s="20">
        <v>0</v>
      </c>
      <c r="O26" s="12">
        <f t="shared" si="3"/>
        <v>8699.774193548386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3</v>
      </c>
      <c r="H27" s="20">
        <v>1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1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24</v>
      </c>
      <c r="G29" s="24">
        <v>4</v>
      </c>
      <c r="H29" s="20">
        <v>1</v>
      </c>
      <c r="I29" s="20">
        <v>2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5</v>
      </c>
      <c r="H30" s="20">
        <v>1</v>
      </c>
      <c r="I30" s="20">
        <v>0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25</v>
      </c>
      <c r="G31" s="24">
        <v>4</v>
      </c>
      <c r="H31" s="20">
        <v>1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1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7</v>
      </c>
      <c r="G33" s="24">
        <v>1</v>
      </c>
      <c r="H33" s="20">
        <v>0</v>
      </c>
      <c r="I33" s="20">
        <v>0</v>
      </c>
      <c r="J33" s="12">
        <f t="shared" si="0"/>
        <v>8</v>
      </c>
      <c r="K33" s="12">
        <f>VLOOKUP(B33,'[3]WITHOUT PF'!$D$6:$BE$193,54,0)</f>
        <v>20903</v>
      </c>
      <c r="L33" s="12">
        <f t="shared" si="1"/>
        <v>5394.322580645161</v>
      </c>
      <c r="M33" s="20">
        <f t="shared" si="2"/>
        <v>41</v>
      </c>
      <c r="N33" s="20">
        <v>0</v>
      </c>
      <c r="O33" s="12">
        <f t="shared" si="3"/>
        <v>5353.322580645161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22</v>
      </c>
      <c r="G34" s="24">
        <v>3</v>
      </c>
      <c r="H34" s="20">
        <v>1</v>
      </c>
      <c r="I34" s="20">
        <v>5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9</v>
      </c>
      <c r="G35" s="24">
        <v>1</v>
      </c>
      <c r="H35" s="20">
        <v>0</v>
      </c>
      <c r="I35" s="20">
        <v>0</v>
      </c>
      <c r="J35" s="12">
        <f t="shared" si="0"/>
        <v>10</v>
      </c>
      <c r="K35" s="12">
        <f>VLOOKUP(B35,'[3]WITHOUT PF'!$D$6:$BE$193,54,0)</f>
        <v>20903</v>
      </c>
      <c r="L35" s="12">
        <f t="shared" si="1"/>
        <v>6742.903225806451</v>
      </c>
      <c r="M35" s="20">
        <f t="shared" si="2"/>
        <v>51</v>
      </c>
      <c r="N35" s="20">
        <v>0</v>
      </c>
      <c r="O35" s="12">
        <f t="shared" si="3"/>
        <v>6691.903225806451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500</v>
      </c>
      <c r="O36" s="12">
        <f t="shared" si="3"/>
        <v>16604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1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23</v>
      </c>
      <c r="G38" s="24">
        <v>4</v>
      </c>
      <c r="H38" s="20">
        <v>0</v>
      </c>
      <c r="I38" s="20">
        <v>0</v>
      </c>
      <c r="J38" s="12">
        <f t="shared" si="0"/>
        <v>27</v>
      </c>
      <c r="K38" s="12">
        <v>20903</v>
      </c>
      <c r="L38" s="12">
        <f t="shared" si="1"/>
        <v>18205.838709677417</v>
      </c>
      <c r="M38" s="20">
        <f t="shared" si="2"/>
        <v>137</v>
      </c>
      <c r="N38" s="20">
        <v>0</v>
      </c>
      <c r="O38" s="12">
        <f t="shared" si="3"/>
        <v>18068.838709677417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1</v>
      </c>
      <c r="I40" s="20">
        <v>0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24</v>
      </c>
      <c r="G41" s="24">
        <v>4</v>
      </c>
      <c r="H41" s="20">
        <v>1</v>
      </c>
      <c r="I41" s="20">
        <v>2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35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25</v>
      </c>
      <c r="G42" s="24">
        <v>4</v>
      </c>
      <c r="H42" s="20">
        <v>1</v>
      </c>
      <c r="I42" s="20">
        <v>1</v>
      </c>
      <c r="J42" s="12">
        <f t="shared" si="0"/>
        <v>31</v>
      </c>
      <c r="K42" s="12">
        <f>VLOOKUP(B42,'[3]WITHOUT PF'!$D$6:$BE$193,54,0)</f>
        <v>17234</v>
      </c>
      <c r="L42" s="12">
        <f aca="true" t="shared" si="4" ref="L42:L47">K42/D$7*J42</f>
        <v>17234</v>
      </c>
      <c r="M42" s="20">
        <f t="shared" si="2"/>
        <v>130</v>
      </c>
      <c r="N42" s="20">
        <v>0</v>
      </c>
      <c r="O42" s="12">
        <f aca="true" t="shared" si="5" ref="O42:O47">L42-M42-N42</f>
        <v>17104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37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1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38</v>
      </c>
      <c r="B44" s="27">
        <v>2214861662</v>
      </c>
      <c r="C44" s="11" t="s">
        <v>477</v>
      </c>
      <c r="D44" s="11" t="s">
        <v>478</v>
      </c>
      <c r="E44" s="10" t="s">
        <v>25</v>
      </c>
      <c r="F44" s="24">
        <v>3</v>
      </c>
      <c r="G44" s="24">
        <v>0</v>
      </c>
      <c r="H44" s="20">
        <v>0</v>
      </c>
      <c r="I44" s="20">
        <v>0</v>
      </c>
      <c r="J44" s="12">
        <f t="shared" si="0"/>
        <v>3</v>
      </c>
      <c r="K44" s="12">
        <f>VLOOKUP(B44,'[3]WITHOUT PF'!$D$6:$BE$193,54,0)</f>
        <v>17234</v>
      </c>
      <c r="L44" s="12">
        <f t="shared" si="4"/>
        <v>1667.806451612903</v>
      </c>
      <c r="M44" s="20">
        <f t="shared" si="2"/>
        <v>13</v>
      </c>
      <c r="N44" s="20">
        <v>0</v>
      </c>
      <c r="O44" s="12">
        <f t="shared" si="5"/>
        <v>1654.806451612903</v>
      </c>
      <c r="P44" s="20"/>
      <c r="Q44" s="70" t="s">
        <v>50</v>
      </c>
      <c r="R44" s="70" t="s">
        <v>504</v>
      </c>
      <c r="S44" s="70" t="s">
        <v>267</v>
      </c>
      <c r="T44" s="70" t="s">
        <v>268</v>
      </c>
    </row>
    <row r="45" spans="1:20" s="13" customFormat="1" ht="19.5" customHeight="1">
      <c r="A45" s="20">
        <v>39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19</v>
      </c>
      <c r="G45" s="24">
        <v>3</v>
      </c>
      <c r="H45" s="20">
        <v>1</v>
      </c>
      <c r="I45" s="20">
        <v>1</v>
      </c>
      <c r="J45" s="12">
        <f t="shared" si="0"/>
        <v>24</v>
      </c>
      <c r="K45" s="12">
        <f>VLOOKUP(B45,'[3]WITHOUT PF'!$D$6:$BE$193,54,0)</f>
        <v>17234</v>
      </c>
      <c r="L45" s="12">
        <f t="shared" si="4"/>
        <v>13342.451612903224</v>
      </c>
      <c r="M45" s="20">
        <f t="shared" si="2"/>
        <v>101</v>
      </c>
      <c r="N45" s="20">
        <v>0</v>
      </c>
      <c r="O45" s="12">
        <f t="shared" si="5"/>
        <v>13241.451612903224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40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22</v>
      </c>
      <c r="G46" s="24">
        <v>3</v>
      </c>
      <c r="H46" s="20">
        <v>1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15010.258064516127</v>
      </c>
      <c r="M46" s="20">
        <f t="shared" si="2"/>
        <v>113</v>
      </c>
      <c r="N46" s="20">
        <v>0</v>
      </c>
      <c r="O46" s="12">
        <f t="shared" si="5"/>
        <v>14897.258064516127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41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25</v>
      </c>
      <c r="G47" s="24">
        <v>4</v>
      </c>
      <c r="H47" s="20">
        <v>1</v>
      </c>
      <c r="I47" s="20">
        <v>1</v>
      </c>
      <c r="J47" s="12">
        <f t="shared" si="0"/>
        <v>31</v>
      </c>
      <c r="K47" s="12">
        <f>VLOOKUP(B47,'[3]WITHOUT PF'!$D$6:$BE$193,54,0)</f>
        <v>17234</v>
      </c>
      <c r="L47" s="12">
        <f t="shared" si="4"/>
        <v>17234</v>
      </c>
      <c r="M47" s="20">
        <f t="shared" si="2"/>
        <v>130</v>
      </c>
      <c r="N47" s="20">
        <v>0</v>
      </c>
      <c r="O47" s="12">
        <f t="shared" si="5"/>
        <v>17104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43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13</v>
      </c>
      <c r="G48" s="24">
        <v>2</v>
      </c>
      <c r="H48" s="20">
        <v>0</v>
      </c>
      <c r="I48" s="20">
        <v>1</v>
      </c>
      <c r="J48" s="12">
        <f t="shared" si="0"/>
        <v>16</v>
      </c>
      <c r="K48" s="12">
        <f>VLOOKUP(B48,'[3]WITHOUT PF'!$D$6:$BE$193,54,0)</f>
        <v>20903</v>
      </c>
      <c r="L48" s="12">
        <f>K48/D$7*J48</f>
        <v>10788.645161290322</v>
      </c>
      <c r="M48" s="20">
        <f>ROUNDUP(L48*0.75%,0)</f>
        <v>81</v>
      </c>
      <c r="N48" s="20">
        <v>0</v>
      </c>
      <c r="O48" s="12">
        <f>L48-M48-N48</f>
        <v>10707.645161290322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44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1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45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1</v>
      </c>
      <c r="I50" s="20">
        <v>1</v>
      </c>
      <c r="J50" s="12">
        <f t="shared" si="0"/>
        <v>31</v>
      </c>
      <c r="K50" s="12">
        <v>17234</v>
      </c>
      <c r="L50" s="12">
        <f aca="true" t="shared" si="6" ref="L50:L102">K50/D$7*J50</f>
        <v>17234</v>
      </c>
      <c r="M50" s="20">
        <f aca="true" t="shared" si="7" ref="M50:M102">ROUNDUP(L50*0.75%,0)</f>
        <v>130</v>
      </c>
      <c r="N50" s="20">
        <v>0</v>
      </c>
      <c r="O50" s="12">
        <f aca="true" t="shared" si="8" ref="O50:O102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46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1</v>
      </c>
      <c r="I51" s="20">
        <v>1</v>
      </c>
      <c r="J51" s="12">
        <f t="shared" si="0"/>
        <v>31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47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1</v>
      </c>
      <c r="I52" s="20">
        <v>1</v>
      </c>
      <c r="J52" s="12">
        <f t="shared" si="0"/>
        <v>31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48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24</v>
      </c>
      <c r="G53" s="24">
        <v>4</v>
      </c>
      <c r="H53" s="20">
        <v>1</v>
      </c>
      <c r="I53" s="20">
        <v>1</v>
      </c>
      <c r="J53" s="12">
        <f t="shared" si="0"/>
        <v>30</v>
      </c>
      <c r="K53" s="12">
        <v>17234</v>
      </c>
      <c r="L53" s="12">
        <f t="shared" si="6"/>
        <v>16678.06451612903</v>
      </c>
      <c r="M53" s="20">
        <f t="shared" si="7"/>
        <v>126</v>
      </c>
      <c r="N53" s="20">
        <v>0</v>
      </c>
      <c r="O53" s="12">
        <f t="shared" si="8"/>
        <v>16552.06451612903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49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1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50</v>
      </c>
      <c r="B55" s="27">
        <v>2214984349</v>
      </c>
      <c r="C55" s="11" t="s">
        <v>557</v>
      </c>
      <c r="D55" s="11" t="s">
        <v>558</v>
      </c>
      <c r="E55" s="10" t="s">
        <v>25</v>
      </c>
      <c r="F55" s="24">
        <v>24</v>
      </c>
      <c r="G55" s="24">
        <v>4</v>
      </c>
      <c r="H55" s="20">
        <v>1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598</v>
      </c>
      <c r="S55" s="70" t="s">
        <v>599</v>
      </c>
      <c r="T55" s="70" t="s">
        <v>600</v>
      </c>
    </row>
    <row r="56" spans="1:20" s="13" customFormat="1" ht="19.5" customHeight="1">
      <c r="A56" s="20">
        <v>51</v>
      </c>
      <c r="B56" s="27">
        <v>2214987966</v>
      </c>
      <c r="C56" s="11" t="s">
        <v>559</v>
      </c>
      <c r="D56" s="11" t="s">
        <v>560</v>
      </c>
      <c r="E56" s="10" t="s">
        <v>25</v>
      </c>
      <c r="F56" s="24">
        <v>14</v>
      </c>
      <c r="G56" s="24">
        <v>2</v>
      </c>
      <c r="H56" s="20">
        <v>1</v>
      </c>
      <c r="I56" s="20">
        <v>1</v>
      </c>
      <c r="J56" s="12">
        <f t="shared" si="0"/>
        <v>18</v>
      </c>
      <c r="K56" s="12">
        <v>17234</v>
      </c>
      <c r="L56" s="12">
        <f t="shared" si="6"/>
        <v>10006.838709677419</v>
      </c>
      <c r="M56" s="20">
        <f t="shared" si="7"/>
        <v>76</v>
      </c>
      <c r="N56" s="20">
        <v>0</v>
      </c>
      <c r="O56" s="12">
        <f t="shared" si="8"/>
        <v>9930.838709677419</v>
      </c>
      <c r="P56" s="20"/>
      <c r="Q56" s="70" t="s">
        <v>27</v>
      </c>
      <c r="R56" s="70" t="s">
        <v>601</v>
      </c>
      <c r="S56" s="70" t="s">
        <v>294</v>
      </c>
      <c r="T56" s="70" t="s">
        <v>602</v>
      </c>
    </row>
    <row r="57" spans="1:20" s="13" customFormat="1" ht="19.5" customHeight="1">
      <c r="A57" s="20">
        <v>52</v>
      </c>
      <c r="B57" s="27">
        <v>2214987977</v>
      </c>
      <c r="C57" s="11" t="s">
        <v>563</v>
      </c>
      <c r="D57" s="11" t="s">
        <v>564</v>
      </c>
      <c r="E57" s="10" t="s">
        <v>25</v>
      </c>
      <c r="F57" s="24">
        <v>2</v>
      </c>
      <c r="G57" s="24">
        <v>0</v>
      </c>
      <c r="H57" s="20">
        <v>0</v>
      </c>
      <c r="I57" s="20">
        <v>0</v>
      </c>
      <c r="J57" s="12">
        <f t="shared" si="0"/>
        <v>2</v>
      </c>
      <c r="K57" s="12">
        <v>17234</v>
      </c>
      <c r="L57" s="12">
        <f t="shared" si="6"/>
        <v>1111.8709677419354</v>
      </c>
      <c r="M57" s="20">
        <f t="shared" si="7"/>
        <v>9</v>
      </c>
      <c r="N57" s="20">
        <v>0</v>
      </c>
      <c r="O57" s="12">
        <f t="shared" si="8"/>
        <v>1102.8709677419354</v>
      </c>
      <c r="P57" s="20"/>
      <c r="Q57" s="70" t="s">
        <v>39</v>
      </c>
      <c r="R57" s="70" t="s">
        <v>605</v>
      </c>
      <c r="S57" s="70" t="s">
        <v>606</v>
      </c>
      <c r="T57" s="70" t="s">
        <v>607</v>
      </c>
    </row>
    <row r="58" spans="1:20" s="13" customFormat="1" ht="19.5" customHeight="1">
      <c r="A58" s="20">
        <v>53</v>
      </c>
      <c r="B58" s="27">
        <v>1014181091</v>
      </c>
      <c r="C58" s="11" t="s">
        <v>565</v>
      </c>
      <c r="D58" s="11" t="s">
        <v>566</v>
      </c>
      <c r="E58" s="10" t="s">
        <v>25</v>
      </c>
      <c r="F58" s="24">
        <v>24</v>
      </c>
      <c r="G58" s="24">
        <v>4</v>
      </c>
      <c r="H58" s="20">
        <v>1</v>
      </c>
      <c r="I58" s="20">
        <v>1</v>
      </c>
      <c r="J58" s="12">
        <f t="shared" si="0"/>
        <v>30</v>
      </c>
      <c r="K58" s="12">
        <v>17234</v>
      </c>
      <c r="L58" s="12">
        <f t="shared" si="6"/>
        <v>16678.06451612903</v>
      </c>
      <c r="M58" s="20">
        <f t="shared" si="7"/>
        <v>126</v>
      </c>
      <c r="N58" s="20">
        <v>0</v>
      </c>
      <c r="O58" s="12">
        <f t="shared" si="8"/>
        <v>16552.06451612903</v>
      </c>
      <c r="P58" s="20"/>
      <c r="Q58" s="70" t="s">
        <v>51</v>
      </c>
      <c r="R58" s="70" t="s">
        <v>608</v>
      </c>
      <c r="S58" s="70" t="s">
        <v>169</v>
      </c>
      <c r="T58" s="70" t="s">
        <v>138</v>
      </c>
    </row>
    <row r="59" spans="1:20" s="13" customFormat="1" ht="19.5" customHeight="1">
      <c r="A59" s="20">
        <v>54</v>
      </c>
      <c r="B59" s="27">
        <v>2214852448</v>
      </c>
      <c r="C59" s="11" t="s">
        <v>567</v>
      </c>
      <c r="D59" s="11" t="s">
        <v>568</v>
      </c>
      <c r="E59" s="10" t="s">
        <v>25</v>
      </c>
      <c r="F59" s="24">
        <v>25</v>
      </c>
      <c r="G59" s="24">
        <v>4</v>
      </c>
      <c r="H59" s="20">
        <v>1</v>
      </c>
      <c r="I59" s="20">
        <v>1</v>
      </c>
      <c r="J59" s="12">
        <f t="shared" si="0"/>
        <v>31</v>
      </c>
      <c r="K59" s="12">
        <v>17234</v>
      </c>
      <c r="L59" s="12">
        <f t="shared" si="6"/>
        <v>17234</v>
      </c>
      <c r="M59" s="20">
        <f t="shared" si="7"/>
        <v>130</v>
      </c>
      <c r="N59" s="20">
        <v>0</v>
      </c>
      <c r="O59" s="12">
        <f t="shared" si="8"/>
        <v>17104</v>
      </c>
      <c r="P59" s="20"/>
      <c r="Q59" s="70" t="s">
        <v>609</v>
      </c>
      <c r="R59" s="70" t="s">
        <v>610</v>
      </c>
      <c r="S59" s="70" t="s">
        <v>611</v>
      </c>
      <c r="T59" s="70" t="s">
        <v>612</v>
      </c>
    </row>
    <row r="60" spans="1:20" s="13" customFormat="1" ht="19.5" customHeight="1">
      <c r="A60" s="20">
        <v>55</v>
      </c>
      <c r="B60" s="27">
        <v>2214249397</v>
      </c>
      <c r="C60" s="11" t="s">
        <v>579</v>
      </c>
      <c r="D60" s="11" t="s">
        <v>580</v>
      </c>
      <c r="E60" s="10" t="s">
        <v>71</v>
      </c>
      <c r="F60" s="24">
        <v>26</v>
      </c>
      <c r="G60" s="24">
        <v>4</v>
      </c>
      <c r="H60" s="20">
        <v>0</v>
      </c>
      <c r="I60" s="20">
        <v>1</v>
      </c>
      <c r="J60" s="12">
        <f t="shared" si="0"/>
        <v>31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27</v>
      </c>
      <c r="R60" s="70" t="s">
        <v>613</v>
      </c>
      <c r="S60" s="70" t="s">
        <v>614</v>
      </c>
      <c r="T60" s="70" t="s">
        <v>615</v>
      </c>
    </row>
    <row r="61" spans="1:20" s="13" customFormat="1" ht="19.5" customHeight="1">
      <c r="A61" s="20">
        <v>57</v>
      </c>
      <c r="B61" s="27">
        <v>1014081670</v>
      </c>
      <c r="C61" s="11" t="s">
        <v>583</v>
      </c>
      <c r="D61" s="11" t="s">
        <v>584</v>
      </c>
      <c r="E61" s="10" t="s">
        <v>71</v>
      </c>
      <c r="F61" s="24">
        <v>27</v>
      </c>
      <c r="G61" s="24">
        <v>4</v>
      </c>
      <c r="H61" s="20">
        <v>0</v>
      </c>
      <c r="I61" s="20">
        <v>0</v>
      </c>
      <c r="J61" s="12">
        <f t="shared" si="0"/>
        <v>31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50</v>
      </c>
      <c r="R61" s="70" t="s">
        <v>618</v>
      </c>
      <c r="S61" s="70" t="s">
        <v>619</v>
      </c>
      <c r="T61" s="70" t="s">
        <v>620</v>
      </c>
    </row>
    <row r="62" spans="1:20" s="13" customFormat="1" ht="19.5" customHeight="1">
      <c r="A62" s="20">
        <v>58</v>
      </c>
      <c r="B62" s="27">
        <v>2214249394</v>
      </c>
      <c r="C62" s="11" t="s">
        <v>585</v>
      </c>
      <c r="D62" s="11" t="s">
        <v>333</v>
      </c>
      <c r="E62" s="10" t="s">
        <v>71</v>
      </c>
      <c r="F62" s="24">
        <v>27</v>
      </c>
      <c r="G62" s="24">
        <v>4</v>
      </c>
      <c r="H62" s="20">
        <v>0</v>
      </c>
      <c r="I62" s="20">
        <v>0</v>
      </c>
      <c r="J62" s="12">
        <f t="shared" si="0"/>
        <v>31</v>
      </c>
      <c r="K62" s="12">
        <v>18993</v>
      </c>
      <c r="L62" s="12">
        <f t="shared" si="6"/>
        <v>18993</v>
      </c>
      <c r="M62" s="20">
        <f t="shared" si="7"/>
        <v>143</v>
      </c>
      <c r="N62" s="20">
        <v>0</v>
      </c>
      <c r="O62" s="12">
        <f t="shared" si="8"/>
        <v>18850</v>
      </c>
      <c r="P62" s="20"/>
      <c r="Q62" s="70" t="s">
        <v>39</v>
      </c>
      <c r="R62" s="70" t="s">
        <v>621</v>
      </c>
      <c r="S62" s="70" t="s">
        <v>271</v>
      </c>
      <c r="T62" s="70" t="s">
        <v>622</v>
      </c>
    </row>
    <row r="63" spans="1:20" s="13" customFormat="1" ht="19.5" customHeight="1">
      <c r="A63" s="20">
        <v>59</v>
      </c>
      <c r="B63" s="27">
        <v>2214988344</v>
      </c>
      <c r="C63" s="11" t="s">
        <v>588</v>
      </c>
      <c r="D63" s="11" t="s">
        <v>582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625</v>
      </c>
      <c r="S63" s="70" t="s">
        <v>626</v>
      </c>
      <c r="T63" s="70" t="s">
        <v>627</v>
      </c>
    </row>
    <row r="64" spans="1:20" s="13" customFormat="1" ht="19.5" customHeight="1">
      <c r="A64" s="20">
        <v>60</v>
      </c>
      <c r="B64" s="27">
        <v>2214988347</v>
      </c>
      <c r="C64" s="11" t="s">
        <v>569</v>
      </c>
      <c r="D64" s="11" t="s">
        <v>570</v>
      </c>
      <c r="E64" s="10" t="s">
        <v>25</v>
      </c>
      <c r="F64" s="24">
        <v>13</v>
      </c>
      <c r="G64" s="24">
        <v>2</v>
      </c>
      <c r="H64" s="20">
        <v>0</v>
      </c>
      <c r="I64" s="20">
        <v>0</v>
      </c>
      <c r="J64" s="12">
        <f t="shared" si="0"/>
        <v>15</v>
      </c>
      <c r="K64" s="12">
        <v>17234</v>
      </c>
      <c r="L64" s="12">
        <f t="shared" si="6"/>
        <v>8339.032258064515</v>
      </c>
      <c r="M64" s="20">
        <f t="shared" si="7"/>
        <v>63</v>
      </c>
      <c r="N64" s="20">
        <v>0</v>
      </c>
      <c r="O64" s="12">
        <f t="shared" si="8"/>
        <v>8276.032258064515</v>
      </c>
      <c r="P64" s="20"/>
      <c r="Q64" s="70" t="s">
        <v>36</v>
      </c>
      <c r="R64" s="70" t="s">
        <v>628</v>
      </c>
      <c r="S64" s="70" t="s">
        <v>271</v>
      </c>
      <c r="T64" s="70" t="s">
        <v>461</v>
      </c>
    </row>
    <row r="65" spans="1:20" s="13" customFormat="1" ht="19.5" customHeight="1">
      <c r="A65" s="20">
        <v>61</v>
      </c>
      <c r="B65" s="27">
        <v>2214988348</v>
      </c>
      <c r="C65" s="11" t="s">
        <v>571</v>
      </c>
      <c r="D65" s="11" t="s">
        <v>572</v>
      </c>
      <c r="E65" s="10" t="s">
        <v>25</v>
      </c>
      <c r="F65" s="24">
        <v>25</v>
      </c>
      <c r="G65" s="24">
        <v>4</v>
      </c>
      <c r="H65" s="20">
        <v>1</v>
      </c>
      <c r="I65" s="20">
        <v>1</v>
      </c>
      <c r="J65" s="12">
        <f t="shared" si="0"/>
        <v>31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27</v>
      </c>
      <c r="R65" s="70" t="s">
        <v>629</v>
      </c>
      <c r="S65" s="70" t="s">
        <v>630</v>
      </c>
      <c r="T65" s="70" t="s">
        <v>631</v>
      </c>
    </row>
    <row r="66" spans="1:20" s="13" customFormat="1" ht="19.5" customHeight="1">
      <c r="A66" s="20">
        <v>62</v>
      </c>
      <c r="B66" s="27">
        <v>2214988351</v>
      </c>
      <c r="C66" s="11" t="s">
        <v>573</v>
      </c>
      <c r="D66" s="11" t="s">
        <v>574</v>
      </c>
      <c r="E66" s="10" t="s">
        <v>25</v>
      </c>
      <c r="F66" s="24">
        <v>23</v>
      </c>
      <c r="G66" s="24">
        <v>4</v>
      </c>
      <c r="H66" s="20">
        <v>1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16122.129032258063</v>
      </c>
      <c r="M66" s="20">
        <f t="shared" si="7"/>
        <v>121</v>
      </c>
      <c r="N66" s="20">
        <v>0</v>
      </c>
      <c r="O66" s="12">
        <f t="shared" si="8"/>
        <v>16001.129032258063</v>
      </c>
      <c r="P66" s="20"/>
      <c r="Q66" s="70" t="s">
        <v>39</v>
      </c>
      <c r="R66" s="70" t="s">
        <v>632</v>
      </c>
      <c r="S66" s="70" t="s">
        <v>221</v>
      </c>
      <c r="T66" s="70" t="s">
        <v>224</v>
      </c>
    </row>
    <row r="67" spans="1:20" s="13" customFormat="1" ht="19.5" customHeight="1">
      <c r="A67" s="20">
        <v>63</v>
      </c>
      <c r="B67" s="27">
        <v>2214989399</v>
      </c>
      <c r="C67" s="11" t="s">
        <v>575</v>
      </c>
      <c r="D67" s="11" t="s">
        <v>576</v>
      </c>
      <c r="E67" s="10" t="s">
        <v>25</v>
      </c>
      <c r="F67" s="24">
        <v>25</v>
      </c>
      <c r="G67" s="24">
        <v>4</v>
      </c>
      <c r="H67" s="20">
        <v>1</v>
      </c>
      <c r="I67" s="20">
        <v>1</v>
      </c>
      <c r="J67" s="12">
        <f t="shared" si="0"/>
        <v>31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27</v>
      </c>
      <c r="R67" s="70" t="s">
        <v>633</v>
      </c>
      <c r="S67" s="70" t="s">
        <v>44</v>
      </c>
      <c r="T67" s="70" t="s">
        <v>45</v>
      </c>
    </row>
    <row r="68" spans="1:20" s="13" customFormat="1" ht="19.5" customHeight="1">
      <c r="A68" s="20">
        <v>64</v>
      </c>
      <c r="B68" s="27">
        <v>2214991402</v>
      </c>
      <c r="C68" s="11" t="s">
        <v>577</v>
      </c>
      <c r="D68" s="11" t="s">
        <v>578</v>
      </c>
      <c r="E68" s="10" t="s">
        <v>25</v>
      </c>
      <c r="F68" s="24">
        <v>25</v>
      </c>
      <c r="G68" s="24">
        <v>4</v>
      </c>
      <c r="H68" s="20">
        <v>1</v>
      </c>
      <c r="I68" s="20">
        <v>1</v>
      </c>
      <c r="J68" s="12">
        <f t="shared" si="0"/>
        <v>31</v>
      </c>
      <c r="K68" s="12">
        <v>17234</v>
      </c>
      <c r="L68" s="12">
        <f t="shared" si="6"/>
        <v>17234</v>
      </c>
      <c r="M68" s="20">
        <f t="shared" si="7"/>
        <v>130</v>
      </c>
      <c r="N68" s="20">
        <v>0</v>
      </c>
      <c r="O68" s="12">
        <f t="shared" si="8"/>
        <v>17104</v>
      </c>
      <c r="P68" s="20"/>
      <c r="Q68" s="70" t="s">
        <v>51</v>
      </c>
      <c r="R68" s="70" t="s">
        <v>634</v>
      </c>
      <c r="S68" s="70" t="s">
        <v>635</v>
      </c>
      <c r="T68" s="70" t="s">
        <v>636</v>
      </c>
    </row>
    <row r="69" spans="1:20" s="13" customFormat="1" ht="19.5" customHeight="1">
      <c r="A69" s="20">
        <v>65</v>
      </c>
      <c r="B69" s="27">
        <v>6721490237</v>
      </c>
      <c r="C69" s="11" t="s">
        <v>561</v>
      </c>
      <c r="D69" s="11" t="s">
        <v>562</v>
      </c>
      <c r="E69" s="10" t="s">
        <v>25</v>
      </c>
      <c r="F69" s="24">
        <v>25</v>
      </c>
      <c r="G69" s="24">
        <v>4</v>
      </c>
      <c r="H69" s="20">
        <v>1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50</v>
      </c>
      <c r="R69" s="70" t="s">
        <v>603</v>
      </c>
      <c r="S69" s="70" t="s">
        <v>604</v>
      </c>
      <c r="T69" s="70" t="s">
        <v>594</v>
      </c>
    </row>
    <row r="70" spans="1:20" s="13" customFormat="1" ht="19.5" customHeight="1">
      <c r="A70" s="20">
        <v>66</v>
      </c>
      <c r="B70" s="27">
        <v>2214996896</v>
      </c>
      <c r="C70" s="11" t="s">
        <v>638</v>
      </c>
      <c r="D70" s="11" t="s">
        <v>639</v>
      </c>
      <c r="E70" s="10" t="s">
        <v>25</v>
      </c>
      <c r="F70" s="24">
        <v>25</v>
      </c>
      <c r="G70" s="24">
        <v>4</v>
      </c>
      <c r="H70" s="20">
        <v>1</v>
      </c>
      <c r="I70" s="20">
        <v>1</v>
      </c>
      <c r="J70" s="12">
        <f aca="true" t="shared" si="9" ref="J70:J102">F70+G70+H70+I70</f>
        <v>31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36</v>
      </c>
      <c r="R70" s="70" t="s">
        <v>653</v>
      </c>
      <c r="S70" s="70" t="s">
        <v>654</v>
      </c>
      <c r="T70" s="70" t="s">
        <v>740</v>
      </c>
    </row>
    <row r="71" spans="1:20" s="13" customFormat="1" ht="19.5" customHeight="1">
      <c r="A71" s="20">
        <v>67</v>
      </c>
      <c r="B71" s="27">
        <v>2214996901</v>
      </c>
      <c r="C71" s="11" t="s">
        <v>640</v>
      </c>
      <c r="D71" s="11" t="s">
        <v>641</v>
      </c>
      <c r="E71" s="10" t="s">
        <v>25</v>
      </c>
      <c r="F71" s="24">
        <v>25</v>
      </c>
      <c r="G71" s="24">
        <v>4</v>
      </c>
      <c r="H71" s="20">
        <v>1</v>
      </c>
      <c r="I71" s="20">
        <v>1</v>
      </c>
      <c r="J71" s="12">
        <f t="shared" si="9"/>
        <v>31</v>
      </c>
      <c r="K71" s="12">
        <v>17234</v>
      </c>
      <c r="L71" s="12">
        <f t="shared" si="6"/>
        <v>17234</v>
      </c>
      <c r="M71" s="20">
        <f t="shared" si="7"/>
        <v>130</v>
      </c>
      <c r="N71" s="20">
        <v>0</v>
      </c>
      <c r="O71" s="12">
        <f t="shared" si="8"/>
        <v>17104</v>
      </c>
      <c r="P71" s="20"/>
      <c r="Q71" s="70" t="s">
        <v>43</v>
      </c>
      <c r="R71" s="70" t="s">
        <v>655</v>
      </c>
      <c r="S71" s="70" t="s">
        <v>73</v>
      </c>
      <c r="T71" s="70" t="s">
        <v>741</v>
      </c>
    </row>
    <row r="72" spans="1:20" s="13" customFormat="1" ht="19.5" customHeight="1">
      <c r="A72" s="20">
        <v>68</v>
      </c>
      <c r="B72" s="27">
        <v>2214889159</v>
      </c>
      <c r="C72" s="11" t="s">
        <v>296</v>
      </c>
      <c r="D72" s="11" t="s">
        <v>297</v>
      </c>
      <c r="E72" s="10" t="s">
        <v>25</v>
      </c>
      <c r="F72" s="24">
        <v>14</v>
      </c>
      <c r="G72" s="24">
        <v>2</v>
      </c>
      <c r="H72" s="20">
        <v>1</v>
      </c>
      <c r="I72" s="20">
        <v>1</v>
      </c>
      <c r="J72" s="12">
        <f t="shared" si="9"/>
        <v>18</v>
      </c>
      <c r="K72" s="12">
        <v>17234</v>
      </c>
      <c r="L72" s="12">
        <f t="shared" si="6"/>
        <v>10006.838709677419</v>
      </c>
      <c r="M72" s="20">
        <f t="shared" si="7"/>
        <v>76</v>
      </c>
      <c r="N72" s="20">
        <v>0</v>
      </c>
      <c r="O72" s="12">
        <f t="shared" si="8"/>
        <v>9930.838709677419</v>
      </c>
      <c r="P72" s="20"/>
      <c r="Q72" s="70" t="s">
        <v>261</v>
      </c>
      <c r="R72" s="70" t="s">
        <v>300</v>
      </c>
      <c r="S72" s="70" t="s">
        <v>37</v>
      </c>
      <c r="T72" s="70" t="s">
        <v>286</v>
      </c>
    </row>
    <row r="73" spans="1:20" s="13" customFormat="1" ht="19.5" customHeight="1">
      <c r="A73" s="20">
        <v>69</v>
      </c>
      <c r="B73" s="27">
        <v>2214910058</v>
      </c>
      <c r="C73" s="11" t="s">
        <v>362</v>
      </c>
      <c r="D73" s="11" t="s">
        <v>363</v>
      </c>
      <c r="E73" s="10" t="s">
        <v>25</v>
      </c>
      <c r="F73" s="24">
        <v>25</v>
      </c>
      <c r="G73" s="24">
        <v>4</v>
      </c>
      <c r="H73" s="20">
        <v>1</v>
      </c>
      <c r="I73" s="20">
        <v>1</v>
      </c>
      <c r="J73" s="12">
        <f t="shared" si="9"/>
        <v>31</v>
      </c>
      <c r="K73" s="12">
        <v>17234</v>
      </c>
      <c r="L73" s="12">
        <f t="shared" si="6"/>
        <v>17234</v>
      </c>
      <c r="M73" s="20">
        <f t="shared" si="7"/>
        <v>130</v>
      </c>
      <c r="N73" s="20">
        <v>0</v>
      </c>
      <c r="O73" s="12">
        <f t="shared" si="8"/>
        <v>17104</v>
      </c>
      <c r="P73" s="20"/>
      <c r="Q73" s="70" t="s">
        <v>50</v>
      </c>
      <c r="R73" s="70" t="s">
        <v>367</v>
      </c>
      <c r="S73" s="70" t="s">
        <v>139</v>
      </c>
      <c r="T73" s="70" t="s">
        <v>288</v>
      </c>
    </row>
    <row r="74" spans="1:20" s="13" customFormat="1" ht="19.5" customHeight="1">
      <c r="A74" s="20">
        <v>70</v>
      </c>
      <c r="B74" s="27">
        <v>2214996899</v>
      </c>
      <c r="C74" s="11" t="s">
        <v>642</v>
      </c>
      <c r="D74" s="11" t="s">
        <v>643</v>
      </c>
      <c r="E74" s="10" t="s">
        <v>25</v>
      </c>
      <c r="F74" s="24">
        <v>23</v>
      </c>
      <c r="G74" s="24">
        <v>4</v>
      </c>
      <c r="H74" s="20">
        <v>1</v>
      </c>
      <c r="I74" s="20">
        <v>1</v>
      </c>
      <c r="J74" s="12">
        <f t="shared" si="9"/>
        <v>29</v>
      </c>
      <c r="K74" s="12">
        <v>17234</v>
      </c>
      <c r="L74" s="12">
        <f t="shared" si="6"/>
        <v>16122.129032258063</v>
      </c>
      <c r="M74" s="20">
        <f t="shared" si="7"/>
        <v>121</v>
      </c>
      <c r="N74" s="20">
        <v>0</v>
      </c>
      <c r="O74" s="12">
        <f t="shared" si="8"/>
        <v>16001.129032258063</v>
      </c>
      <c r="P74" s="20"/>
      <c r="Q74" s="70" t="s">
        <v>261</v>
      </c>
      <c r="R74" s="70" t="s">
        <v>656</v>
      </c>
      <c r="S74" s="70" t="s">
        <v>37</v>
      </c>
      <c r="T74" s="70" t="s">
        <v>286</v>
      </c>
    </row>
    <row r="75" spans="1:20" s="13" customFormat="1" ht="19.5" customHeight="1">
      <c r="A75" s="20">
        <v>71</v>
      </c>
      <c r="B75" s="27">
        <v>2215000613</v>
      </c>
      <c r="C75" s="11" t="s">
        <v>31</v>
      </c>
      <c r="D75" s="11" t="s">
        <v>644</v>
      </c>
      <c r="E75" s="10" t="s">
        <v>25</v>
      </c>
      <c r="F75" s="24">
        <v>16</v>
      </c>
      <c r="G75" s="24">
        <v>2</v>
      </c>
      <c r="H75" s="20">
        <v>1</v>
      </c>
      <c r="I75" s="20">
        <v>1</v>
      </c>
      <c r="J75" s="12">
        <f t="shared" si="9"/>
        <v>20</v>
      </c>
      <c r="K75" s="12">
        <v>17234</v>
      </c>
      <c r="L75" s="12">
        <f t="shared" si="6"/>
        <v>11118.709677419354</v>
      </c>
      <c r="M75" s="20">
        <f t="shared" si="7"/>
        <v>84</v>
      </c>
      <c r="N75" s="20">
        <v>0</v>
      </c>
      <c r="O75" s="12">
        <f t="shared" si="8"/>
        <v>11034.709677419354</v>
      </c>
      <c r="P75" s="20"/>
      <c r="Q75" s="70" t="s">
        <v>39</v>
      </c>
      <c r="R75" s="70" t="s">
        <v>657</v>
      </c>
      <c r="S75" s="70" t="s">
        <v>658</v>
      </c>
      <c r="T75" s="70" t="s">
        <v>742</v>
      </c>
    </row>
    <row r="76" spans="1:20" s="13" customFormat="1" ht="19.5" customHeight="1">
      <c r="A76" s="20">
        <v>72</v>
      </c>
      <c r="B76" s="27">
        <v>2214706350</v>
      </c>
      <c r="C76" s="11" t="s">
        <v>67</v>
      </c>
      <c r="D76" s="11" t="s">
        <v>77</v>
      </c>
      <c r="E76" s="10" t="s">
        <v>25</v>
      </c>
      <c r="F76" s="24">
        <v>22</v>
      </c>
      <c r="G76" s="24">
        <v>4</v>
      </c>
      <c r="H76" s="20">
        <v>1</v>
      </c>
      <c r="I76" s="20">
        <v>1</v>
      </c>
      <c r="J76" s="12">
        <f t="shared" si="9"/>
        <v>28</v>
      </c>
      <c r="K76" s="12">
        <v>17234</v>
      </c>
      <c r="L76" s="12">
        <f t="shared" si="6"/>
        <v>15566.193548387095</v>
      </c>
      <c r="M76" s="20">
        <f t="shared" si="7"/>
        <v>117</v>
      </c>
      <c r="N76" s="20">
        <v>0</v>
      </c>
      <c r="O76" s="12">
        <f t="shared" si="8"/>
        <v>15449.193548387095</v>
      </c>
      <c r="P76" s="20"/>
      <c r="Q76" s="70" t="s">
        <v>50</v>
      </c>
      <c r="R76" s="70" t="s">
        <v>78</v>
      </c>
      <c r="S76" s="70" t="s">
        <v>79</v>
      </c>
      <c r="T76" s="70" t="s">
        <v>80</v>
      </c>
    </row>
    <row r="77" spans="1:20" s="19" customFormat="1" ht="19.5" customHeight="1">
      <c r="A77" s="17">
        <v>73</v>
      </c>
      <c r="B77" s="46">
        <v>2215000614</v>
      </c>
      <c r="C77" s="15" t="s">
        <v>645</v>
      </c>
      <c r="D77" s="15" t="s">
        <v>646</v>
      </c>
      <c r="E77" s="14" t="s">
        <v>25</v>
      </c>
      <c r="F77" s="24">
        <v>25</v>
      </c>
      <c r="G77" s="24">
        <v>4</v>
      </c>
      <c r="H77" s="20">
        <v>1</v>
      </c>
      <c r="I77" s="20">
        <v>1</v>
      </c>
      <c r="J77" s="18">
        <f t="shared" si="9"/>
        <v>31</v>
      </c>
      <c r="K77" s="18">
        <v>17234</v>
      </c>
      <c r="L77" s="18">
        <f t="shared" si="6"/>
        <v>17234</v>
      </c>
      <c r="M77" s="17">
        <f t="shared" si="7"/>
        <v>130</v>
      </c>
      <c r="N77" s="20">
        <v>0</v>
      </c>
      <c r="O77" s="18">
        <f t="shared" si="8"/>
        <v>17104</v>
      </c>
      <c r="P77" s="17"/>
      <c r="Q77" s="71" t="s">
        <v>29</v>
      </c>
      <c r="R77" s="71" t="s">
        <v>745</v>
      </c>
      <c r="S77" s="71" t="s">
        <v>119</v>
      </c>
      <c r="T77" s="71" t="s">
        <v>120</v>
      </c>
    </row>
    <row r="78" spans="1:20" s="13" customFormat="1" ht="19.5" customHeight="1">
      <c r="A78" s="20">
        <v>74</v>
      </c>
      <c r="B78" s="27">
        <v>2215000616</v>
      </c>
      <c r="C78" s="11" t="s">
        <v>647</v>
      </c>
      <c r="D78" s="11" t="s">
        <v>648</v>
      </c>
      <c r="E78" s="10" t="s">
        <v>25</v>
      </c>
      <c r="F78" s="24">
        <v>25</v>
      </c>
      <c r="G78" s="24">
        <v>4</v>
      </c>
      <c r="H78" s="20">
        <v>1</v>
      </c>
      <c r="I78" s="20">
        <v>1</v>
      </c>
      <c r="J78" s="12">
        <f t="shared" si="9"/>
        <v>31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36</v>
      </c>
      <c r="R78" s="70" t="s">
        <v>661</v>
      </c>
      <c r="S78" s="70" t="s">
        <v>654</v>
      </c>
      <c r="T78" s="70" t="s">
        <v>740</v>
      </c>
    </row>
    <row r="79" spans="1:20" s="13" customFormat="1" ht="19.5" customHeight="1">
      <c r="A79" s="20">
        <v>75</v>
      </c>
      <c r="B79" s="27">
        <v>2215002491</v>
      </c>
      <c r="C79" s="11" t="s">
        <v>649</v>
      </c>
      <c r="D79" s="11" t="s">
        <v>650</v>
      </c>
      <c r="E79" s="10" t="s">
        <v>71</v>
      </c>
      <c r="F79" s="24">
        <v>27</v>
      </c>
      <c r="G79" s="24">
        <v>4</v>
      </c>
      <c r="H79" s="20">
        <v>0</v>
      </c>
      <c r="I79" s="20">
        <v>0</v>
      </c>
      <c r="J79" s="12">
        <f t="shared" si="9"/>
        <v>31</v>
      </c>
      <c r="K79" s="12">
        <v>18993</v>
      </c>
      <c r="L79" s="12">
        <f t="shared" si="6"/>
        <v>18993</v>
      </c>
      <c r="M79" s="20">
        <f t="shared" si="7"/>
        <v>143</v>
      </c>
      <c r="N79" s="20">
        <v>0</v>
      </c>
      <c r="O79" s="12">
        <f t="shared" si="8"/>
        <v>18850</v>
      </c>
      <c r="P79" s="20"/>
      <c r="Q79" s="70" t="s">
        <v>36</v>
      </c>
      <c r="R79" s="70" t="s">
        <v>662</v>
      </c>
      <c r="S79" s="70" t="s">
        <v>663</v>
      </c>
      <c r="T79" s="70" t="s">
        <v>743</v>
      </c>
    </row>
    <row r="80" spans="1:20" s="13" customFormat="1" ht="19.5" customHeight="1">
      <c r="A80" s="20">
        <v>76</v>
      </c>
      <c r="B80" s="27">
        <v>2215002495</v>
      </c>
      <c r="C80" s="11" t="s">
        <v>651</v>
      </c>
      <c r="D80" s="11" t="s">
        <v>652</v>
      </c>
      <c r="E80" s="10" t="s">
        <v>25</v>
      </c>
      <c r="F80" s="24">
        <v>25</v>
      </c>
      <c r="G80" s="24">
        <v>4</v>
      </c>
      <c r="H80" s="20">
        <v>1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664</v>
      </c>
      <c r="S80" s="70" t="s">
        <v>665</v>
      </c>
      <c r="T80" s="70" t="s">
        <v>744</v>
      </c>
    </row>
    <row r="81" spans="1:20" s="13" customFormat="1" ht="19.5" customHeight="1">
      <c r="A81" s="20">
        <v>77</v>
      </c>
      <c r="B81" s="27">
        <v>2012112869</v>
      </c>
      <c r="C81" s="11" t="s">
        <v>667</v>
      </c>
      <c r="D81" s="11" t="s">
        <v>668</v>
      </c>
      <c r="E81" s="10" t="s">
        <v>25</v>
      </c>
      <c r="F81" s="24">
        <v>23</v>
      </c>
      <c r="G81" s="24">
        <v>4</v>
      </c>
      <c r="H81" s="20">
        <v>1</v>
      </c>
      <c r="I81" s="20">
        <v>0</v>
      </c>
      <c r="J81" s="12">
        <f t="shared" si="9"/>
        <v>28</v>
      </c>
      <c r="K81" s="12">
        <v>17234</v>
      </c>
      <c r="L81" s="12">
        <f t="shared" si="6"/>
        <v>15566.193548387095</v>
      </c>
      <c r="M81" s="20">
        <f t="shared" si="7"/>
        <v>117</v>
      </c>
      <c r="N81" s="20">
        <v>0</v>
      </c>
      <c r="O81" s="12">
        <f t="shared" si="8"/>
        <v>15449.193548387095</v>
      </c>
      <c r="P81" s="20"/>
      <c r="Q81" s="70" t="s">
        <v>39</v>
      </c>
      <c r="R81" s="70" t="s">
        <v>701</v>
      </c>
      <c r="S81" s="70" t="s">
        <v>702</v>
      </c>
      <c r="T81" s="70" t="s">
        <v>703</v>
      </c>
    </row>
    <row r="82" spans="1:20" s="13" customFormat="1" ht="19.5" customHeight="1">
      <c r="A82" s="20">
        <v>78</v>
      </c>
      <c r="B82" s="27">
        <v>2215007572</v>
      </c>
      <c r="C82" s="11" t="s">
        <v>669</v>
      </c>
      <c r="D82" s="11" t="s">
        <v>670</v>
      </c>
      <c r="E82" s="10" t="s">
        <v>25</v>
      </c>
      <c r="F82" s="24">
        <v>25</v>
      </c>
      <c r="G82" s="24">
        <v>4</v>
      </c>
      <c r="H82" s="20">
        <v>1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248</v>
      </c>
      <c r="R82" s="70" t="s">
        <v>704</v>
      </c>
      <c r="S82" s="70" t="s">
        <v>284</v>
      </c>
      <c r="T82" s="70" t="s">
        <v>705</v>
      </c>
    </row>
    <row r="83" spans="1:20" s="13" customFormat="1" ht="19.5" customHeight="1">
      <c r="A83" s="20">
        <v>79</v>
      </c>
      <c r="B83" s="27">
        <v>1013940260</v>
      </c>
      <c r="C83" s="11" t="s">
        <v>89</v>
      </c>
      <c r="D83" s="11" t="s">
        <v>100</v>
      </c>
      <c r="E83" s="10" t="s">
        <v>25</v>
      </c>
      <c r="F83" s="24">
        <v>25</v>
      </c>
      <c r="G83" s="24">
        <v>4</v>
      </c>
      <c r="H83" s="20">
        <v>1</v>
      </c>
      <c r="I83" s="20">
        <v>1</v>
      </c>
      <c r="J83" s="12">
        <f t="shared" si="9"/>
        <v>31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50</v>
      </c>
      <c r="R83" s="70" t="s">
        <v>110</v>
      </c>
      <c r="S83" s="70" t="s">
        <v>111</v>
      </c>
      <c r="T83" s="70" t="s">
        <v>112</v>
      </c>
    </row>
    <row r="84" spans="1:20" s="13" customFormat="1" ht="19.5" customHeight="1">
      <c r="A84" s="20">
        <v>80</v>
      </c>
      <c r="B84" s="27">
        <v>6719632347</v>
      </c>
      <c r="C84" s="11" t="s">
        <v>391</v>
      </c>
      <c r="D84" s="11" t="s">
        <v>671</v>
      </c>
      <c r="E84" s="10" t="s">
        <v>25</v>
      </c>
      <c r="F84" s="24">
        <v>25</v>
      </c>
      <c r="G84" s="24">
        <v>4</v>
      </c>
      <c r="H84" s="20">
        <v>1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39</v>
      </c>
      <c r="R84" s="70" t="s">
        <v>706</v>
      </c>
      <c r="S84" s="70" t="s">
        <v>663</v>
      </c>
      <c r="T84" s="70" t="s">
        <v>707</v>
      </c>
    </row>
    <row r="85" spans="1:20" s="13" customFormat="1" ht="19.5" customHeight="1">
      <c r="A85" s="20">
        <v>81</v>
      </c>
      <c r="B85" s="27">
        <v>2215007594</v>
      </c>
      <c r="C85" s="11" t="s">
        <v>672</v>
      </c>
      <c r="D85" s="11" t="s">
        <v>673</v>
      </c>
      <c r="E85" s="10" t="s">
        <v>25</v>
      </c>
      <c r="F85" s="24">
        <v>24</v>
      </c>
      <c r="G85" s="24">
        <v>4</v>
      </c>
      <c r="H85" s="20">
        <v>1</v>
      </c>
      <c r="I85" s="20">
        <v>1</v>
      </c>
      <c r="J85" s="12">
        <f t="shared" si="9"/>
        <v>30</v>
      </c>
      <c r="K85" s="12">
        <v>17234</v>
      </c>
      <c r="L85" s="12">
        <f t="shared" si="6"/>
        <v>16678.06451612903</v>
      </c>
      <c r="M85" s="20">
        <f t="shared" si="7"/>
        <v>126</v>
      </c>
      <c r="N85" s="20">
        <v>0</v>
      </c>
      <c r="O85" s="12">
        <f t="shared" si="8"/>
        <v>16552.06451612903</v>
      </c>
      <c r="P85" s="20"/>
      <c r="Q85" s="70" t="s">
        <v>27</v>
      </c>
      <c r="R85" s="70" t="s">
        <v>708</v>
      </c>
      <c r="S85" s="70" t="s">
        <v>709</v>
      </c>
      <c r="T85" s="70" t="s">
        <v>710</v>
      </c>
    </row>
    <row r="86" spans="1:20" s="13" customFormat="1" ht="19.5" customHeight="1">
      <c r="A86" s="20">
        <v>82</v>
      </c>
      <c r="B86" s="27">
        <v>2215007627</v>
      </c>
      <c r="C86" s="11" t="s">
        <v>674</v>
      </c>
      <c r="D86" s="11" t="s">
        <v>675</v>
      </c>
      <c r="E86" s="10" t="s">
        <v>25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9"/>
        <v>31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29</v>
      </c>
      <c r="R86" s="70" t="s">
        <v>711</v>
      </c>
      <c r="S86" s="70" t="s">
        <v>319</v>
      </c>
      <c r="T86" s="70" t="s">
        <v>712</v>
      </c>
    </row>
    <row r="87" spans="1:20" s="13" customFormat="1" ht="19.5" customHeight="1">
      <c r="A87" s="20">
        <v>83</v>
      </c>
      <c r="B87" s="27">
        <v>2215009127</v>
      </c>
      <c r="C87" s="11" t="s">
        <v>676</v>
      </c>
      <c r="D87" s="11" t="s">
        <v>677</v>
      </c>
      <c r="E87" s="10" t="s">
        <v>25</v>
      </c>
      <c r="F87" s="24">
        <v>25</v>
      </c>
      <c r="G87" s="24">
        <v>4</v>
      </c>
      <c r="H87" s="20">
        <v>1</v>
      </c>
      <c r="I87" s="20">
        <v>1</v>
      </c>
      <c r="J87" s="12">
        <f t="shared" si="9"/>
        <v>31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248</v>
      </c>
      <c r="R87" s="70" t="s">
        <v>713</v>
      </c>
      <c r="S87" s="70" t="s">
        <v>284</v>
      </c>
      <c r="T87" s="70" t="s">
        <v>705</v>
      </c>
    </row>
    <row r="88" spans="1:20" s="13" customFormat="1" ht="19.5" customHeight="1">
      <c r="A88" s="20">
        <v>84</v>
      </c>
      <c r="B88" s="27">
        <v>2215009129</v>
      </c>
      <c r="C88" s="11" t="s">
        <v>678</v>
      </c>
      <c r="D88" s="11" t="s">
        <v>679</v>
      </c>
      <c r="E88" s="10" t="s">
        <v>25</v>
      </c>
      <c r="F88" s="24">
        <v>25</v>
      </c>
      <c r="G88" s="24">
        <v>4</v>
      </c>
      <c r="H88" s="20">
        <v>1</v>
      </c>
      <c r="I88" s="20">
        <v>1</v>
      </c>
      <c r="J88" s="12">
        <f t="shared" si="9"/>
        <v>31</v>
      </c>
      <c r="K88" s="12">
        <v>17234</v>
      </c>
      <c r="L88" s="12">
        <f t="shared" si="6"/>
        <v>17234</v>
      </c>
      <c r="M88" s="20">
        <f t="shared" si="7"/>
        <v>130</v>
      </c>
      <c r="N88" s="20">
        <v>0</v>
      </c>
      <c r="O88" s="12">
        <f t="shared" si="8"/>
        <v>17104</v>
      </c>
      <c r="P88" s="20"/>
      <c r="Q88" s="70" t="s">
        <v>50</v>
      </c>
      <c r="R88" s="70" t="s">
        <v>714</v>
      </c>
      <c r="S88" s="70" t="s">
        <v>709</v>
      </c>
      <c r="T88" s="70" t="s">
        <v>715</v>
      </c>
    </row>
    <row r="89" spans="1:20" s="13" customFormat="1" ht="19.5" customHeight="1">
      <c r="A89" s="20">
        <v>85</v>
      </c>
      <c r="B89" s="27">
        <v>2215009136</v>
      </c>
      <c r="C89" s="11" t="s">
        <v>680</v>
      </c>
      <c r="D89" s="11" t="s">
        <v>681</v>
      </c>
      <c r="E89" s="10" t="s">
        <v>25</v>
      </c>
      <c r="F89" s="24">
        <v>21</v>
      </c>
      <c r="G89" s="24">
        <v>3</v>
      </c>
      <c r="H89" s="20">
        <v>1</v>
      </c>
      <c r="I89" s="20">
        <v>1</v>
      </c>
      <c r="J89" s="12">
        <f t="shared" si="9"/>
        <v>26</v>
      </c>
      <c r="K89" s="12">
        <v>17234</v>
      </c>
      <c r="L89" s="12">
        <f t="shared" si="6"/>
        <v>14454.32258064516</v>
      </c>
      <c r="M89" s="20">
        <f t="shared" si="7"/>
        <v>109</v>
      </c>
      <c r="N89" s="20">
        <v>0</v>
      </c>
      <c r="O89" s="12">
        <f t="shared" si="8"/>
        <v>14345.32258064516</v>
      </c>
      <c r="P89" s="20"/>
      <c r="Q89" s="70" t="s">
        <v>27</v>
      </c>
      <c r="R89" s="70" t="s">
        <v>716</v>
      </c>
      <c r="S89" s="70" t="s">
        <v>717</v>
      </c>
      <c r="T89" s="70" t="s">
        <v>631</v>
      </c>
    </row>
    <row r="90" spans="1:20" s="13" customFormat="1" ht="19.5" customHeight="1">
      <c r="A90" s="20">
        <v>86</v>
      </c>
      <c r="B90" s="27">
        <v>2215009141</v>
      </c>
      <c r="C90" s="11" t="s">
        <v>682</v>
      </c>
      <c r="D90" s="11" t="s">
        <v>683</v>
      </c>
      <c r="E90" s="10" t="s">
        <v>25</v>
      </c>
      <c r="F90" s="24">
        <v>13</v>
      </c>
      <c r="G90" s="24">
        <v>2</v>
      </c>
      <c r="H90" s="20">
        <v>1</v>
      </c>
      <c r="I90" s="20">
        <v>1</v>
      </c>
      <c r="J90" s="12">
        <f t="shared" si="9"/>
        <v>17</v>
      </c>
      <c r="K90" s="12">
        <v>17234</v>
      </c>
      <c r="L90" s="12">
        <f t="shared" si="6"/>
        <v>9450.90322580645</v>
      </c>
      <c r="M90" s="20">
        <f t="shared" si="7"/>
        <v>71</v>
      </c>
      <c r="N90" s="20">
        <v>0</v>
      </c>
      <c r="O90" s="12">
        <f t="shared" si="8"/>
        <v>9379.90322580645</v>
      </c>
      <c r="P90" s="20"/>
      <c r="Q90" s="70" t="s">
        <v>29</v>
      </c>
      <c r="R90" s="70" t="s">
        <v>718</v>
      </c>
      <c r="S90" s="70" t="s">
        <v>719</v>
      </c>
      <c r="T90" s="70" t="s">
        <v>720</v>
      </c>
    </row>
    <row r="91" spans="1:20" s="13" customFormat="1" ht="19.5" customHeight="1">
      <c r="A91" s="20">
        <v>87</v>
      </c>
      <c r="B91" s="27">
        <v>2215009148</v>
      </c>
      <c r="C91" s="11" t="s">
        <v>684</v>
      </c>
      <c r="D91" s="11" t="s">
        <v>685</v>
      </c>
      <c r="E91" s="10" t="s">
        <v>25</v>
      </c>
      <c r="F91" s="24">
        <v>25</v>
      </c>
      <c r="G91" s="24">
        <v>4</v>
      </c>
      <c r="H91" s="20">
        <v>1</v>
      </c>
      <c r="I91" s="20">
        <v>1</v>
      </c>
      <c r="J91" s="12">
        <f t="shared" si="9"/>
        <v>31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29</v>
      </c>
      <c r="R91" s="70" t="s">
        <v>721</v>
      </c>
      <c r="S91" s="70" t="s">
        <v>44</v>
      </c>
      <c r="T91" s="70" t="s">
        <v>722</v>
      </c>
    </row>
    <row r="92" spans="1:20" s="13" customFormat="1" ht="19.5" customHeight="1">
      <c r="A92" s="20">
        <v>88</v>
      </c>
      <c r="B92" s="27">
        <v>2214633960</v>
      </c>
      <c r="C92" s="11" t="s">
        <v>298</v>
      </c>
      <c r="D92" s="11" t="s">
        <v>299</v>
      </c>
      <c r="E92" s="10" t="s">
        <v>25</v>
      </c>
      <c r="F92" s="24">
        <v>25</v>
      </c>
      <c r="G92" s="24">
        <v>4</v>
      </c>
      <c r="H92" s="20">
        <v>1</v>
      </c>
      <c r="I92" s="20">
        <v>1</v>
      </c>
      <c r="J92" s="12">
        <f t="shared" si="9"/>
        <v>31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27</v>
      </c>
      <c r="R92" s="70" t="s">
        <v>301</v>
      </c>
      <c r="S92" s="70" t="s">
        <v>302</v>
      </c>
      <c r="T92" s="70" t="s">
        <v>303</v>
      </c>
    </row>
    <row r="93" spans="1:20" s="13" customFormat="1" ht="19.5" customHeight="1">
      <c r="A93" s="20">
        <v>89</v>
      </c>
      <c r="B93" s="27">
        <v>2214702220</v>
      </c>
      <c r="C93" s="11" t="s">
        <v>408</v>
      </c>
      <c r="D93" s="11" t="s">
        <v>686</v>
      </c>
      <c r="E93" s="10" t="s">
        <v>25</v>
      </c>
      <c r="F93" s="24">
        <v>25</v>
      </c>
      <c r="G93" s="24">
        <v>4</v>
      </c>
      <c r="H93" s="20">
        <v>1</v>
      </c>
      <c r="I93" s="20">
        <v>1</v>
      </c>
      <c r="J93" s="12">
        <f t="shared" si="9"/>
        <v>31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39</v>
      </c>
      <c r="R93" s="70" t="s">
        <v>723</v>
      </c>
      <c r="S93" s="70" t="s">
        <v>724</v>
      </c>
      <c r="T93" s="70" t="s">
        <v>725</v>
      </c>
    </row>
    <row r="94" spans="1:20" s="13" customFormat="1" ht="19.5" customHeight="1">
      <c r="A94" s="20">
        <v>90</v>
      </c>
      <c r="B94" s="27">
        <v>2215009153</v>
      </c>
      <c r="C94" s="11" t="s">
        <v>326</v>
      </c>
      <c r="D94" s="11" t="s">
        <v>687</v>
      </c>
      <c r="E94" s="10" t="s">
        <v>25</v>
      </c>
      <c r="F94" s="24">
        <v>25</v>
      </c>
      <c r="G94" s="24">
        <v>4</v>
      </c>
      <c r="H94" s="20">
        <v>1</v>
      </c>
      <c r="I94" s="20">
        <v>1</v>
      </c>
      <c r="J94" s="12">
        <f t="shared" si="9"/>
        <v>31</v>
      </c>
      <c r="K94" s="12">
        <v>17234</v>
      </c>
      <c r="L94" s="12">
        <f t="shared" si="6"/>
        <v>17234</v>
      </c>
      <c r="M94" s="20">
        <f t="shared" si="7"/>
        <v>130</v>
      </c>
      <c r="N94" s="20">
        <v>0</v>
      </c>
      <c r="O94" s="12">
        <f t="shared" si="8"/>
        <v>17104</v>
      </c>
      <c r="P94" s="20"/>
      <c r="Q94" s="70" t="s">
        <v>39</v>
      </c>
      <c r="R94" s="70" t="s">
        <v>726</v>
      </c>
      <c r="S94" s="70" t="s">
        <v>727</v>
      </c>
      <c r="T94" s="70" t="s">
        <v>728</v>
      </c>
    </row>
    <row r="95" spans="1:20" s="13" customFormat="1" ht="19.5" customHeight="1">
      <c r="A95" s="20">
        <v>91</v>
      </c>
      <c r="B95" s="27">
        <v>2215009160</v>
      </c>
      <c r="C95" s="11" t="s">
        <v>688</v>
      </c>
      <c r="D95" s="11" t="s">
        <v>689</v>
      </c>
      <c r="E95" s="10" t="s">
        <v>25</v>
      </c>
      <c r="F95" s="24">
        <v>25</v>
      </c>
      <c r="G95" s="24">
        <v>4</v>
      </c>
      <c r="H95" s="20">
        <v>1</v>
      </c>
      <c r="I95" s="20">
        <v>1</v>
      </c>
      <c r="J95" s="12">
        <f t="shared" si="9"/>
        <v>31</v>
      </c>
      <c r="K95" s="12">
        <v>17234</v>
      </c>
      <c r="L95" s="12">
        <f t="shared" si="6"/>
        <v>17234</v>
      </c>
      <c r="M95" s="20">
        <f t="shared" si="7"/>
        <v>130</v>
      </c>
      <c r="N95" s="20">
        <v>0</v>
      </c>
      <c r="O95" s="12">
        <f t="shared" si="8"/>
        <v>17104</v>
      </c>
      <c r="P95" s="20"/>
      <c r="Q95" s="70" t="s">
        <v>39</v>
      </c>
      <c r="R95" s="70" t="s">
        <v>729</v>
      </c>
      <c r="S95" s="70" t="s">
        <v>614</v>
      </c>
      <c r="T95" s="70" t="s">
        <v>730</v>
      </c>
    </row>
    <row r="96" spans="1:20" s="13" customFormat="1" ht="19.5" customHeight="1">
      <c r="A96" s="20">
        <v>93</v>
      </c>
      <c r="B96" s="27">
        <v>2215009167</v>
      </c>
      <c r="C96" s="11" t="s">
        <v>692</v>
      </c>
      <c r="D96" s="11" t="s">
        <v>153</v>
      </c>
      <c r="E96" s="10" t="s">
        <v>25</v>
      </c>
      <c r="F96" s="24">
        <v>25</v>
      </c>
      <c r="G96" s="24">
        <v>4</v>
      </c>
      <c r="H96" s="20">
        <v>1</v>
      </c>
      <c r="I96" s="20">
        <v>1</v>
      </c>
      <c r="J96" s="12">
        <f t="shared" si="9"/>
        <v>31</v>
      </c>
      <c r="K96" s="12">
        <v>17234</v>
      </c>
      <c r="L96" s="12">
        <f t="shared" si="6"/>
        <v>17234</v>
      </c>
      <c r="M96" s="20">
        <f t="shared" si="7"/>
        <v>130</v>
      </c>
      <c r="N96" s="20">
        <v>0</v>
      </c>
      <c r="O96" s="12">
        <f t="shared" si="8"/>
        <v>17104</v>
      </c>
      <c r="P96" s="20"/>
      <c r="Q96" s="70" t="s">
        <v>27</v>
      </c>
      <c r="R96" s="70" t="s">
        <v>734</v>
      </c>
      <c r="S96" s="70" t="s">
        <v>735</v>
      </c>
      <c r="T96" s="70" t="s">
        <v>736</v>
      </c>
    </row>
    <row r="97" spans="1:20" s="13" customFormat="1" ht="19.5" customHeight="1">
      <c r="A97" s="20">
        <v>94</v>
      </c>
      <c r="B97" s="27">
        <v>2214658365</v>
      </c>
      <c r="C97" s="11" t="s">
        <v>31</v>
      </c>
      <c r="D97" s="11" t="s">
        <v>41</v>
      </c>
      <c r="E97" s="10" t="s">
        <v>25</v>
      </c>
      <c r="F97" s="24">
        <v>26</v>
      </c>
      <c r="G97" s="24">
        <v>4</v>
      </c>
      <c r="H97" s="20">
        <v>0</v>
      </c>
      <c r="I97" s="20">
        <v>1</v>
      </c>
      <c r="J97" s="12">
        <f t="shared" si="9"/>
        <v>31</v>
      </c>
      <c r="K97" s="12">
        <v>17234</v>
      </c>
      <c r="L97" s="12">
        <f t="shared" si="6"/>
        <v>17234</v>
      </c>
      <c r="M97" s="20">
        <f t="shared" si="7"/>
        <v>130</v>
      </c>
      <c r="N97" s="20">
        <v>0</v>
      </c>
      <c r="O97" s="12">
        <f t="shared" si="8"/>
        <v>17104</v>
      </c>
      <c r="P97" s="20"/>
      <c r="Q97" s="70" t="s">
        <v>51</v>
      </c>
      <c r="R97" s="70" t="s">
        <v>737</v>
      </c>
      <c r="S97" s="70" t="s">
        <v>44</v>
      </c>
      <c r="T97" s="70" t="s">
        <v>738</v>
      </c>
    </row>
    <row r="98" spans="1:20" s="13" customFormat="1" ht="19.5" customHeight="1">
      <c r="A98" s="20">
        <v>95</v>
      </c>
      <c r="B98" s="27">
        <v>2214393875</v>
      </c>
      <c r="C98" s="11" t="s">
        <v>241</v>
      </c>
      <c r="D98" s="11" t="s">
        <v>244</v>
      </c>
      <c r="E98" s="10" t="s">
        <v>25</v>
      </c>
      <c r="F98" s="24">
        <v>25</v>
      </c>
      <c r="G98" s="24">
        <v>4</v>
      </c>
      <c r="H98" s="20">
        <v>1</v>
      </c>
      <c r="I98" s="20">
        <v>1</v>
      </c>
      <c r="J98" s="12">
        <f t="shared" si="9"/>
        <v>31</v>
      </c>
      <c r="K98" s="12">
        <v>17234</v>
      </c>
      <c r="L98" s="12">
        <f t="shared" si="6"/>
        <v>17234</v>
      </c>
      <c r="M98" s="20">
        <f t="shared" si="7"/>
        <v>130</v>
      </c>
      <c r="N98" s="20">
        <v>0</v>
      </c>
      <c r="O98" s="12">
        <f t="shared" si="8"/>
        <v>17104</v>
      </c>
      <c r="P98" s="20"/>
      <c r="Q98" s="70" t="s">
        <v>248</v>
      </c>
      <c r="R98" s="70" t="s">
        <v>250</v>
      </c>
      <c r="S98" s="70" t="s">
        <v>739</v>
      </c>
      <c r="T98" s="70" t="s">
        <v>252</v>
      </c>
    </row>
    <row r="99" spans="1:20" s="13" customFormat="1" ht="19.5" customHeight="1">
      <c r="A99" s="20">
        <v>96</v>
      </c>
      <c r="B99" s="27">
        <v>2215014485</v>
      </c>
      <c r="C99" s="11" t="s">
        <v>693</v>
      </c>
      <c r="D99" s="11" t="s">
        <v>694</v>
      </c>
      <c r="E99" s="10" t="s">
        <v>25</v>
      </c>
      <c r="F99" s="24">
        <v>25</v>
      </c>
      <c r="G99" s="24">
        <v>4</v>
      </c>
      <c r="H99" s="20">
        <v>1</v>
      </c>
      <c r="I99" s="20">
        <v>1</v>
      </c>
      <c r="J99" s="12">
        <f t="shared" si="9"/>
        <v>31</v>
      </c>
      <c r="K99" s="12">
        <v>17234</v>
      </c>
      <c r="L99" s="12">
        <f t="shared" si="6"/>
        <v>17234</v>
      </c>
      <c r="M99" s="20">
        <f t="shared" si="7"/>
        <v>130</v>
      </c>
      <c r="N99" s="20">
        <v>0</v>
      </c>
      <c r="O99" s="12">
        <f t="shared" si="8"/>
        <v>17104</v>
      </c>
      <c r="P99" s="20"/>
      <c r="Q99" s="70" t="s">
        <v>248</v>
      </c>
      <c r="R99" s="70" t="s">
        <v>746</v>
      </c>
      <c r="S99" s="70" t="s">
        <v>284</v>
      </c>
      <c r="T99" s="70" t="s">
        <v>705</v>
      </c>
    </row>
    <row r="100" spans="1:20" s="13" customFormat="1" ht="19.5" customHeight="1">
      <c r="A100" s="20">
        <v>97</v>
      </c>
      <c r="B100" s="27">
        <v>2215014516</v>
      </c>
      <c r="C100" s="11" t="s">
        <v>695</v>
      </c>
      <c r="D100" s="11" t="s">
        <v>696</v>
      </c>
      <c r="E100" s="10" t="s">
        <v>25</v>
      </c>
      <c r="F100" s="24">
        <v>7</v>
      </c>
      <c r="G100" s="24">
        <v>1</v>
      </c>
      <c r="H100" s="20">
        <v>0</v>
      </c>
      <c r="I100" s="20">
        <v>0</v>
      </c>
      <c r="J100" s="12">
        <f t="shared" si="9"/>
        <v>8</v>
      </c>
      <c r="K100" s="12">
        <v>17234</v>
      </c>
      <c r="L100" s="12">
        <f t="shared" si="6"/>
        <v>4447.4838709677415</v>
      </c>
      <c r="M100" s="20">
        <f t="shared" si="7"/>
        <v>34</v>
      </c>
      <c r="N100" s="20">
        <v>0</v>
      </c>
      <c r="O100" s="12">
        <f t="shared" si="8"/>
        <v>4413.4838709677415</v>
      </c>
      <c r="P100" s="20"/>
      <c r="Q100" s="70" t="s">
        <v>29</v>
      </c>
      <c r="R100" s="70" t="s">
        <v>747</v>
      </c>
      <c r="S100" s="70" t="s">
        <v>748</v>
      </c>
      <c r="T100" s="70" t="s">
        <v>749</v>
      </c>
    </row>
    <row r="101" spans="1:20" s="13" customFormat="1" ht="19.5" customHeight="1">
      <c r="A101" s="20">
        <v>98</v>
      </c>
      <c r="B101" s="27">
        <v>2214733455</v>
      </c>
      <c r="C101" s="11" t="s">
        <v>133</v>
      </c>
      <c r="D101" s="11" t="s">
        <v>134</v>
      </c>
      <c r="E101" s="10" t="s">
        <v>25</v>
      </c>
      <c r="F101" s="24">
        <v>25</v>
      </c>
      <c r="G101" s="24">
        <v>4</v>
      </c>
      <c r="H101" s="20">
        <v>1</v>
      </c>
      <c r="I101" s="20">
        <v>1</v>
      </c>
      <c r="J101" s="12">
        <f t="shared" si="9"/>
        <v>31</v>
      </c>
      <c r="K101" s="12">
        <v>17234</v>
      </c>
      <c r="L101" s="12">
        <f t="shared" si="6"/>
        <v>17234</v>
      </c>
      <c r="M101" s="20">
        <f t="shared" si="7"/>
        <v>130</v>
      </c>
      <c r="N101" s="20">
        <v>0</v>
      </c>
      <c r="O101" s="12">
        <f t="shared" si="8"/>
        <v>17104</v>
      </c>
      <c r="P101" s="20"/>
      <c r="Q101" s="70" t="s">
        <v>39</v>
      </c>
      <c r="R101" s="70" t="s">
        <v>140</v>
      </c>
      <c r="S101" s="70" t="s">
        <v>141</v>
      </c>
      <c r="T101" s="70" t="s">
        <v>142</v>
      </c>
    </row>
    <row r="102" spans="1:20" s="13" customFormat="1" ht="19.5" customHeight="1">
      <c r="A102" s="20">
        <v>100</v>
      </c>
      <c r="B102" s="27">
        <v>2215014525</v>
      </c>
      <c r="C102" s="11" t="s">
        <v>699</v>
      </c>
      <c r="D102" s="11" t="s">
        <v>700</v>
      </c>
      <c r="E102" s="10" t="s">
        <v>25</v>
      </c>
      <c r="F102" s="24">
        <v>25</v>
      </c>
      <c r="G102" s="24">
        <v>4</v>
      </c>
      <c r="H102" s="20">
        <v>1</v>
      </c>
      <c r="I102" s="20">
        <v>1</v>
      </c>
      <c r="J102" s="12">
        <f t="shared" si="9"/>
        <v>31</v>
      </c>
      <c r="K102" s="12">
        <v>17234</v>
      </c>
      <c r="L102" s="12">
        <f t="shared" si="6"/>
        <v>17234</v>
      </c>
      <c r="M102" s="20">
        <f t="shared" si="7"/>
        <v>130</v>
      </c>
      <c r="N102" s="20">
        <v>0</v>
      </c>
      <c r="O102" s="12">
        <f t="shared" si="8"/>
        <v>17104</v>
      </c>
      <c r="P102" s="20"/>
      <c r="Q102" s="70" t="s">
        <v>51</v>
      </c>
      <c r="R102" s="70" t="s">
        <v>753</v>
      </c>
      <c r="S102" s="70" t="s">
        <v>754</v>
      </c>
      <c r="T102" s="70" t="s">
        <v>755</v>
      </c>
    </row>
    <row r="103" spans="1:20" s="7" customFormat="1" ht="19.5" customHeight="1">
      <c r="A103" s="86" t="s">
        <v>3</v>
      </c>
      <c r="B103" s="87"/>
      <c r="C103" s="88"/>
      <c r="D103" s="80"/>
      <c r="E103" s="80"/>
      <c r="F103" s="25">
        <v>2059</v>
      </c>
      <c r="G103" s="25">
        <v>325</v>
      </c>
      <c r="H103" s="25">
        <v>75</v>
      </c>
      <c r="I103" s="25">
        <v>87</v>
      </c>
      <c r="J103" s="25">
        <f aca="true" t="shared" si="10" ref="J103:O103">SUM(J9:J102)</f>
        <v>2546</v>
      </c>
      <c r="K103" s="25"/>
      <c r="L103" s="25">
        <f t="shared" si="10"/>
        <v>1469353</v>
      </c>
      <c r="M103" s="25">
        <f t="shared" si="10"/>
        <v>11077</v>
      </c>
      <c r="N103" s="25">
        <v>6000</v>
      </c>
      <c r="O103" s="25">
        <f t="shared" si="10"/>
        <v>1452276</v>
      </c>
      <c r="P103" s="26"/>
      <c r="Q103" s="70"/>
      <c r="R103" s="70"/>
      <c r="S103" s="70"/>
      <c r="T103" s="70"/>
    </row>
    <row r="104" spans="17:20" ht="12.75">
      <c r="Q104" s="74"/>
      <c r="R104" s="75"/>
      <c r="S104" s="74"/>
      <c r="T104" s="74"/>
    </row>
    <row r="106" spans="2:4" ht="12.75">
      <c r="B106" s="34"/>
      <c r="C106" s="21"/>
      <c r="D106" s="21"/>
    </row>
    <row r="107" spans="2:10" ht="12.75">
      <c r="B107" s="34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4"/>
      <c r="C108" s="35"/>
      <c r="D108" s="21"/>
      <c r="E108" s="35"/>
      <c r="F108" s="36"/>
      <c r="G108" s="36"/>
      <c r="H108" s="36"/>
      <c r="I108" s="21"/>
      <c r="J108" s="21"/>
    </row>
    <row r="109" spans="2:20" s="8" customFormat="1" ht="12.75">
      <c r="B109" s="34"/>
      <c r="C109" s="21"/>
      <c r="D109" s="21"/>
      <c r="E109" s="21"/>
      <c r="F109" s="21"/>
      <c r="G109" s="34"/>
      <c r="H109" s="34"/>
      <c r="I109" s="21"/>
      <c r="J109" s="21"/>
      <c r="P109" s="3"/>
      <c r="Q109" s="64"/>
      <c r="R109" s="76"/>
      <c r="S109" s="64"/>
      <c r="T109" s="64"/>
    </row>
    <row r="110" spans="2:7" ht="12.75">
      <c r="B110" s="34"/>
      <c r="C110" s="21"/>
      <c r="D110" s="21"/>
      <c r="E110" s="21"/>
      <c r="F110" s="21"/>
      <c r="G110" s="21"/>
    </row>
    <row r="111" spans="2:20" s="8" customFormat="1" ht="21">
      <c r="B111" s="34"/>
      <c r="C111" s="23"/>
      <c r="D111" s="58"/>
      <c r="E111" s="23"/>
      <c r="F111" s="23"/>
      <c r="G111" s="21"/>
      <c r="H111" s="3"/>
      <c r="I111" s="3"/>
      <c r="J111" s="3"/>
      <c r="P111" s="3"/>
      <c r="Q111" s="64"/>
      <c r="R111" s="76"/>
      <c r="S111" s="64"/>
      <c r="T111" s="64"/>
    </row>
    <row r="112" spans="2:20" s="8" customFormat="1" ht="12.75">
      <c r="B112" s="34"/>
      <c r="C112" s="21"/>
      <c r="D112" s="21"/>
      <c r="E112" s="21"/>
      <c r="F112" s="21"/>
      <c r="G112" s="21"/>
      <c r="H112" s="3"/>
      <c r="I112" s="3"/>
      <c r="J112" s="3"/>
      <c r="P112" s="3"/>
      <c r="Q112" s="64"/>
      <c r="R112" s="76"/>
      <c r="S112" s="64"/>
      <c r="T112" s="64"/>
    </row>
    <row r="113" spans="2:20" s="8" customFormat="1" ht="12.75">
      <c r="B113" s="34"/>
      <c r="C113" s="21"/>
      <c r="D113" s="21"/>
      <c r="E113" s="21"/>
      <c r="F113" s="21"/>
      <c r="G113" s="21"/>
      <c r="I113" s="3"/>
      <c r="J113" s="3"/>
      <c r="P113" s="3"/>
      <c r="Q113" s="64"/>
      <c r="R113" s="76"/>
      <c r="S113" s="64"/>
      <c r="T113" s="64"/>
    </row>
    <row r="114" spans="2:20" s="8" customFormat="1" ht="12.75">
      <c r="B114" s="34"/>
      <c r="C114" s="21"/>
      <c r="D114" s="21"/>
      <c r="E114" s="21"/>
      <c r="F114" s="21"/>
      <c r="G114" s="21"/>
      <c r="H114" s="3"/>
      <c r="I114" s="3"/>
      <c r="J114" s="3"/>
      <c r="P114" s="3"/>
      <c r="Q114" s="64"/>
      <c r="R114" s="76"/>
      <c r="S114" s="64"/>
      <c r="T114" s="64"/>
    </row>
    <row r="115" spans="2:7" ht="12.75">
      <c r="B115" s="34"/>
      <c r="C115" s="21"/>
      <c r="D115" s="21"/>
      <c r="E115" s="21"/>
      <c r="F115" s="21"/>
      <c r="G115" s="21"/>
    </row>
  </sheetData>
  <sheetProtection/>
  <autoFilter ref="A8:T103"/>
  <mergeCells count="4">
    <mergeCell ref="A2:P2"/>
    <mergeCell ref="A3:P3"/>
    <mergeCell ref="A7:C7"/>
    <mergeCell ref="A103:C103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8">
    <cfRule type="duplicateValues" priority="3" dxfId="0">
      <formula>AND(COUNTIF($C$108:$C$108,C108)&gt;1,NOT(ISBLANK(C108)))</formula>
    </cfRule>
  </conditionalFormatting>
  <conditionalFormatting sqref="E108">
    <cfRule type="duplicateValues" priority="2" dxfId="0">
      <formula>AND(COUNTIF($E$108:$E$108,E108)&gt;1,NOT(ISBLANK(E108)))</formula>
    </cfRule>
  </conditionalFormatting>
  <conditionalFormatting sqref="R103:R65536 R1:R8">
    <cfRule type="duplicateValues" priority="654" dxfId="0" stopIfTrue="1">
      <formula>AND(COUNTIF($R$103:$R$65536,R1)+COUNTIF($R$1:$R$8,R1)&gt;1,NOT(ISBLANK(R1)))</formula>
    </cfRule>
  </conditionalFormatting>
  <conditionalFormatting sqref="R1:R65536">
    <cfRule type="duplicateValues" priority="656" dxfId="0" stopIfTrue="1">
      <formula>AND(COUNTIF($R$1:$R$65536,R1)&gt;1,NOT(ISBLANK(R1)))</formula>
    </cfRule>
    <cfRule type="duplicateValues" priority="65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6"/>
  <sheetViews>
    <sheetView showGridLines="0" tabSelected="1" zoomScale="98" zoomScaleNormal="98" zoomScaleSheetLayoutView="98" zoomScalePageLayoutView="0" workbookViewId="0" topLeftCell="A1">
      <selection activeCell="N13" sqref="N1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3" t="s">
        <v>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5"/>
      <c r="R2" s="63"/>
      <c r="S2" s="63"/>
    </row>
    <row r="3" spans="1:19" ht="15" customHeight="1">
      <c r="A3" s="83" t="s">
        <v>789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1"/>
      <c r="E5" s="81"/>
      <c r="F5" s="81"/>
      <c r="G5" s="81"/>
      <c r="H5" s="81"/>
      <c r="I5" s="81"/>
      <c r="J5" s="8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4" t="s">
        <v>15</v>
      </c>
      <c r="B7" s="84"/>
      <c r="C7" s="84"/>
      <c r="D7" s="81">
        <v>30</v>
      </c>
      <c r="E7" s="81"/>
      <c r="F7" s="81"/>
      <c r="G7" s="81"/>
      <c r="H7" s="81"/>
      <c r="I7" s="81"/>
      <c r="J7" s="8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68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v>17234</v>
      </c>
      <c r="L12" s="12">
        <f t="shared" si="1"/>
        <v>16659.533333333333</v>
      </c>
      <c r="M12" s="20">
        <f t="shared" si="2"/>
        <v>125</v>
      </c>
      <c r="N12" s="20">
        <v>0</v>
      </c>
      <c r="O12" s="12">
        <f t="shared" si="3"/>
        <v>16534.533333333333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18</v>
      </c>
      <c r="G13" s="24">
        <v>3</v>
      </c>
      <c r="H13" s="20">
        <v>0</v>
      </c>
      <c r="I13" s="20">
        <v>5</v>
      </c>
      <c r="J13" s="12">
        <f t="shared" si="0"/>
        <v>26</v>
      </c>
      <c r="K13" s="12">
        <f>VLOOKUP(B13,'[3]WITHOUT PF'!$D$6:$BE$193,54,0)</f>
        <v>18993</v>
      </c>
      <c r="L13" s="12">
        <f t="shared" si="1"/>
        <v>16460.600000000002</v>
      </c>
      <c r="M13" s="20">
        <f t="shared" si="2"/>
        <v>124</v>
      </c>
      <c r="N13" s="20">
        <v>0</v>
      </c>
      <c r="O13" s="12">
        <f t="shared" si="3"/>
        <v>16336.600000000002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2215028063</v>
      </c>
      <c r="C14" s="11" t="s">
        <v>790</v>
      </c>
      <c r="D14" s="11" t="s">
        <v>791</v>
      </c>
      <c r="E14" s="10" t="s">
        <v>25</v>
      </c>
      <c r="F14" s="24">
        <v>26</v>
      </c>
      <c r="G14" s="24">
        <v>4</v>
      </c>
      <c r="H14" s="20">
        <v>0</v>
      </c>
      <c r="I14" s="20">
        <v>0</v>
      </c>
      <c r="J14" s="12">
        <f t="shared" si="0"/>
        <v>30</v>
      </c>
      <c r="K14" s="12"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70" t="s">
        <v>39</v>
      </c>
      <c r="R14" s="70" t="s">
        <v>805</v>
      </c>
      <c r="S14" s="70" t="s">
        <v>806</v>
      </c>
      <c r="T14" s="70" t="s">
        <v>807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20</v>
      </c>
      <c r="G16" s="24">
        <v>3</v>
      </c>
      <c r="H16" s="20">
        <v>0</v>
      </c>
      <c r="I16" s="20">
        <v>3</v>
      </c>
      <c r="J16" s="12">
        <f t="shared" si="0"/>
        <v>26</v>
      </c>
      <c r="K16" s="12">
        <f>VLOOKUP(B16,'[3]WITHOUT PF'!$D$6:$BE$193,54,0)</f>
        <v>20903</v>
      </c>
      <c r="L16" s="12">
        <f t="shared" si="1"/>
        <v>18115.933333333334</v>
      </c>
      <c r="M16" s="20">
        <f t="shared" si="2"/>
        <v>136</v>
      </c>
      <c r="N16" s="20">
        <v>0</v>
      </c>
      <c r="O16" s="12">
        <f t="shared" si="3"/>
        <v>17979.933333333334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2215028065</v>
      </c>
      <c r="C17" s="11" t="s">
        <v>792</v>
      </c>
      <c r="D17" s="11" t="s">
        <v>793</v>
      </c>
      <c r="E17" s="10" t="s">
        <v>25</v>
      </c>
      <c r="F17" s="24">
        <v>22</v>
      </c>
      <c r="G17" s="24">
        <v>3</v>
      </c>
      <c r="H17" s="20">
        <v>0</v>
      </c>
      <c r="I17" s="20">
        <v>0</v>
      </c>
      <c r="J17" s="12">
        <f t="shared" si="0"/>
        <v>25</v>
      </c>
      <c r="K17" s="12">
        <v>17234</v>
      </c>
      <c r="L17" s="12">
        <f t="shared" si="1"/>
        <v>14361.666666666668</v>
      </c>
      <c r="M17" s="20">
        <f t="shared" si="2"/>
        <v>108</v>
      </c>
      <c r="N17" s="20">
        <v>0</v>
      </c>
      <c r="O17" s="12">
        <f t="shared" si="3"/>
        <v>14253.666666666668</v>
      </c>
      <c r="P17" s="20"/>
      <c r="Q17" s="70" t="s">
        <v>43</v>
      </c>
      <c r="R17" s="70" t="s">
        <v>808</v>
      </c>
      <c r="S17" s="70" t="s">
        <v>809</v>
      </c>
      <c r="T17" s="70" t="s">
        <v>170</v>
      </c>
    </row>
    <row r="18" spans="1:20" s="13" customFormat="1" ht="19.5" customHeight="1">
      <c r="A18" s="20">
        <v>10</v>
      </c>
      <c r="B18" s="27">
        <v>2213077572</v>
      </c>
      <c r="C18" s="11" t="s">
        <v>369</v>
      </c>
      <c r="D18" s="11" t="s">
        <v>370</v>
      </c>
      <c r="E18" s="10" t="s">
        <v>25</v>
      </c>
      <c r="F18" s="24">
        <v>22</v>
      </c>
      <c r="G18" s="24">
        <v>3</v>
      </c>
      <c r="H18" s="20">
        <v>0</v>
      </c>
      <c r="I18" s="20">
        <v>0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14361.666666666668</v>
      </c>
      <c r="M18" s="20">
        <f t="shared" si="2"/>
        <v>108</v>
      </c>
      <c r="N18" s="20">
        <v>0</v>
      </c>
      <c r="O18" s="12">
        <f t="shared" si="3"/>
        <v>14253.666666666668</v>
      </c>
      <c r="P18" s="20"/>
      <c r="Q18" s="70" t="s">
        <v>29</v>
      </c>
      <c r="R18" s="70" t="s">
        <v>375</v>
      </c>
      <c r="S18" s="70" t="s">
        <v>283</v>
      </c>
      <c r="T18" s="70" t="s">
        <v>376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24</v>
      </c>
      <c r="G19" s="24">
        <v>4</v>
      </c>
      <c r="H19" s="20">
        <v>0</v>
      </c>
      <c r="I19" s="20">
        <v>1</v>
      </c>
      <c r="J19" s="12">
        <f t="shared" si="0"/>
        <v>29</v>
      </c>
      <c r="K19" s="12">
        <v>17234</v>
      </c>
      <c r="L19" s="12">
        <f t="shared" si="1"/>
        <v>16659.533333333333</v>
      </c>
      <c r="M19" s="20">
        <f t="shared" si="2"/>
        <v>125</v>
      </c>
      <c r="N19" s="20">
        <v>0</v>
      </c>
      <c r="O19" s="12">
        <f t="shared" si="3"/>
        <v>16534.533333333333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2214809721</v>
      </c>
      <c r="C21" s="11" t="s">
        <v>794</v>
      </c>
      <c r="D21" s="11" t="s">
        <v>795</v>
      </c>
      <c r="E21" s="10" t="s">
        <v>25</v>
      </c>
      <c r="F21" s="24">
        <v>19</v>
      </c>
      <c r="G21" s="24">
        <v>3</v>
      </c>
      <c r="H21" s="20">
        <v>0</v>
      </c>
      <c r="I21" s="20">
        <v>0</v>
      </c>
      <c r="J21" s="12">
        <f t="shared" si="0"/>
        <v>22</v>
      </c>
      <c r="K21" s="12">
        <v>17234</v>
      </c>
      <c r="L21" s="12">
        <f t="shared" si="1"/>
        <v>12638.266666666666</v>
      </c>
      <c r="M21" s="20">
        <f t="shared" si="2"/>
        <v>95</v>
      </c>
      <c r="N21" s="20">
        <v>0</v>
      </c>
      <c r="O21" s="12">
        <f t="shared" si="3"/>
        <v>12543.266666666666</v>
      </c>
      <c r="P21" s="20"/>
      <c r="Q21" s="70" t="s">
        <v>231</v>
      </c>
      <c r="R21" s="70" t="s">
        <v>810</v>
      </c>
      <c r="S21" s="70" t="s">
        <v>811</v>
      </c>
      <c r="T21" s="70" t="s">
        <v>812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24</v>
      </c>
      <c r="G22" s="24">
        <v>4</v>
      </c>
      <c r="H22" s="20">
        <v>0</v>
      </c>
      <c r="I22" s="20">
        <v>1</v>
      </c>
      <c r="J22" s="12">
        <f t="shared" si="0"/>
        <v>29</v>
      </c>
      <c r="K22" s="12">
        <v>17234</v>
      </c>
      <c r="L22" s="12">
        <f t="shared" si="1"/>
        <v>16659.533333333333</v>
      </c>
      <c r="M22" s="20">
        <f t="shared" si="2"/>
        <v>125</v>
      </c>
      <c r="N22" s="20">
        <v>0</v>
      </c>
      <c r="O22" s="12">
        <f t="shared" si="3"/>
        <v>16534.533333333333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26</v>
      </c>
      <c r="G23" s="24">
        <v>4</v>
      </c>
      <c r="H23" s="20">
        <v>0</v>
      </c>
      <c r="I23" s="20">
        <v>0</v>
      </c>
      <c r="J23" s="12">
        <f t="shared" si="0"/>
        <v>30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25</v>
      </c>
      <c r="G24" s="24">
        <v>4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21</v>
      </c>
      <c r="G27" s="24">
        <v>3</v>
      </c>
      <c r="H27" s="20">
        <v>0</v>
      </c>
      <c r="I27" s="20">
        <v>1</v>
      </c>
      <c r="J27" s="12">
        <f t="shared" si="0"/>
        <v>25</v>
      </c>
      <c r="K27" s="12">
        <f>VLOOKUP(B27,'[3]WITHOUT PF'!$D$6:$BE$193,54,0)</f>
        <v>17234</v>
      </c>
      <c r="L27" s="12">
        <f t="shared" si="1"/>
        <v>14361.666666666668</v>
      </c>
      <c r="M27" s="20">
        <f t="shared" si="2"/>
        <v>108</v>
      </c>
      <c r="N27" s="20">
        <v>0</v>
      </c>
      <c r="O27" s="12">
        <f t="shared" si="3"/>
        <v>14253.666666666668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24</v>
      </c>
      <c r="G31" s="24">
        <v>4</v>
      </c>
      <c r="H31" s="20">
        <v>0</v>
      </c>
      <c r="I31" s="20">
        <v>2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0</v>
      </c>
      <c r="I32" s="20">
        <v>0</v>
      </c>
      <c r="J32" s="12">
        <f t="shared" si="0"/>
        <v>30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2215028067</v>
      </c>
      <c r="C33" s="11" t="s">
        <v>796</v>
      </c>
      <c r="D33" s="11" t="s">
        <v>797</v>
      </c>
      <c r="E33" s="10" t="s">
        <v>25</v>
      </c>
      <c r="F33" s="24">
        <v>22</v>
      </c>
      <c r="G33" s="24">
        <v>3</v>
      </c>
      <c r="H33" s="20">
        <v>0</v>
      </c>
      <c r="I33" s="20">
        <v>0</v>
      </c>
      <c r="J33" s="12">
        <f t="shared" si="0"/>
        <v>25</v>
      </c>
      <c r="K33" s="12">
        <v>17234</v>
      </c>
      <c r="L33" s="12">
        <f t="shared" si="1"/>
        <v>14361.666666666668</v>
      </c>
      <c r="M33" s="20">
        <f t="shared" si="2"/>
        <v>108</v>
      </c>
      <c r="N33" s="20">
        <v>0</v>
      </c>
      <c r="O33" s="12">
        <f t="shared" si="3"/>
        <v>14253.666666666668</v>
      </c>
      <c r="P33" s="20"/>
      <c r="Q33" s="70" t="s">
        <v>39</v>
      </c>
      <c r="R33" s="70" t="s">
        <v>813</v>
      </c>
      <c r="S33" s="70" t="s">
        <v>814</v>
      </c>
      <c r="T33" s="70" t="s">
        <v>815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18</v>
      </c>
      <c r="G34" s="24">
        <v>4</v>
      </c>
      <c r="H34" s="20">
        <v>0</v>
      </c>
      <c r="I34" s="20">
        <v>8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2215028069</v>
      </c>
      <c r="C35" s="11" t="s">
        <v>798</v>
      </c>
      <c r="D35" s="11" t="s">
        <v>799</v>
      </c>
      <c r="E35" s="10" t="s">
        <v>25</v>
      </c>
      <c r="F35" s="24">
        <v>10</v>
      </c>
      <c r="G35" s="24">
        <v>1</v>
      </c>
      <c r="H35" s="20">
        <v>0</v>
      </c>
      <c r="I35" s="20">
        <v>0</v>
      </c>
      <c r="J35" s="12">
        <f t="shared" si="0"/>
        <v>11</v>
      </c>
      <c r="K35" s="12">
        <v>17234</v>
      </c>
      <c r="L35" s="12">
        <f t="shared" si="1"/>
        <v>6319.133333333333</v>
      </c>
      <c r="M35" s="20">
        <f t="shared" si="2"/>
        <v>48</v>
      </c>
      <c r="N35" s="20">
        <v>0</v>
      </c>
      <c r="O35" s="12">
        <f t="shared" si="3"/>
        <v>6271.133333333333</v>
      </c>
      <c r="P35" s="20"/>
      <c r="Q35" s="70" t="s">
        <v>231</v>
      </c>
      <c r="R35" s="70" t="s">
        <v>816</v>
      </c>
      <c r="S35" s="70" t="s">
        <v>817</v>
      </c>
      <c r="T35" s="70" t="s">
        <v>818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0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2215028073</v>
      </c>
      <c r="C37" s="11" t="s">
        <v>800</v>
      </c>
      <c r="D37" s="11" t="s">
        <v>801</v>
      </c>
      <c r="E37" s="10" t="s">
        <v>25</v>
      </c>
      <c r="F37" s="24">
        <v>12</v>
      </c>
      <c r="G37" s="24">
        <v>2</v>
      </c>
      <c r="H37" s="20">
        <v>0</v>
      </c>
      <c r="I37" s="20">
        <v>0</v>
      </c>
      <c r="J37" s="12">
        <f t="shared" si="0"/>
        <v>14</v>
      </c>
      <c r="K37" s="12">
        <v>17234</v>
      </c>
      <c r="L37" s="12">
        <f t="shared" si="1"/>
        <v>8042.533333333334</v>
      </c>
      <c r="M37" s="20">
        <f t="shared" si="2"/>
        <v>61</v>
      </c>
      <c r="N37" s="20">
        <v>0</v>
      </c>
      <c r="O37" s="12">
        <f t="shared" si="3"/>
        <v>7981.533333333334</v>
      </c>
      <c r="P37" s="20"/>
      <c r="Q37" s="70" t="s">
        <v>248</v>
      </c>
      <c r="R37" s="70" t="s">
        <v>819</v>
      </c>
      <c r="S37" s="70" t="s">
        <v>820</v>
      </c>
      <c r="T37" s="70" t="s">
        <v>821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25</v>
      </c>
      <c r="G38" s="24">
        <v>4</v>
      </c>
      <c r="H38" s="20">
        <v>0</v>
      </c>
      <c r="I38" s="20">
        <v>1</v>
      </c>
      <c r="J38" s="12">
        <f t="shared" si="0"/>
        <v>30</v>
      </c>
      <c r="K38" s="12"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25</v>
      </c>
      <c r="G40" s="24">
        <v>4</v>
      </c>
      <c r="H40" s="20">
        <v>0</v>
      </c>
      <c r="I40" s="20">
        <v>1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25</v>
      </c>
      <c r="G41" s="24">
        <v>4</v>
      </c>
      <c r="H41" s="20">
        <v>0</v>
      </c>
      <c r="I41" s="20">
        <v>1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34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23</v>
      </c>
      <c r="G42" s="24">
        <v>4</v>
      </c>
      <c r="H42" s="20">
        <v>0</v>
      </c>
      <c r="I42" s="20">
        <v>1</v>
      </c>
      <c r="J42" s="12">
        <f t="shared" si="0"/>
        <v>28</v>
      </c>
      <c r="K42" s="12">
        <f>VLOOKUP(B42,'[3]WITHOUT PF'!$D$6:$BE$193,54,0)</f>
        <v>17234</v>
      </c>
      <c r="L42" s="12">
        <f aca="true" t="shared" si="4" ref="L42:L47">K42/D$7*J42</f>
        <v>16085.066666666668</v>
      </c>
      <c r="M42" s="20">
        <f t="shared" si="2"/>
        <v>121</v>
      </c>
      <c r="N42" s="20">
        <v>0</v>
      </c>
      <c r="O42" s="12">
        <f aca="true" t="shared" si="5" ref="O42:O47">L42-M42-N42</f>
        <v>15964.066666666668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35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36</v>
      </c>
      <c r="B44" s="27">
        <v>2215028076</v>
      </c>
      <c r="C44" s="11" t="s">
        <v>411</v>
      </c>
      <c r="D44" s="11" t="s">
        <v>802</v>
      </c>
      <c r="E44" s="10" t="s">
        <v>25</v>
      </c>
      <c r="F44" s="24">
        <v>12</v>
      </c>
      <c r="G44" s="24">
        <v>2</v>
      </c>
      <c r="H44" s="20">
        <v>0</v>
      </c>
      <c r="I44" s="20">
        <v>0</v>
      </c>
      <c r="J44" s="12">
        <f t="shared" si="0"/>
        <v>14</v>
      </c>
      <c r="K44" s="12">
        <v>17234</v>
      </c>
      <c r="L44" s="12">
        <f t="shared" si="4"/>
        <v>8042.533333333334</v>
      </c>
      <c r="M44" s="20">
        <f t="shared" si="2"/>
        <v>61</v>
      </c>
      <c r="N44" s="20">
        <v>0</v>
      </c>
      <c r="O44" s="12">
        <f t="shared" si="5"/>
        <v>7981.533333333334</v>
      </c>
      <c r="P44" s="20"/>
      <c r="Q44" s="70" t="s">
        <v>822</v>
      </c>
      <c r="R44" s="70" t="s">
        <v>823</v>
      </c>
      <c r="S44" s="70" t="s">
        <v>438</v>
      </c>
      <c r="T44" s="70" t="s">
        <v>824</v>
      </c>
    </row>
    <row r="45" spans="1:20" s="13" customFormat="1" ht="19.5" customHeight="1">
      <c r="A45" s="20">
        <v>37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38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23</v>
      </c>
      <c r="G46" s="24">
        <v>3</v>
      </c>
      <c r="H46" s="20">
        <v>0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15510.6</v>
      </c>
      <c r="M46" s="20">
        <f t="shared" si="2"/>
        <v>117</v>
      </c>
      <c r="N46" s="20">
        <v>0</v>
      </c>
      <c r="O46" s="12">
        <f t="shared" si="5"/>
        <v>15393.6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39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16085.066666666668</v>
      </c>
      <c r="M47" s="20">
        <f t="shared" si="2"/>
        <v>121</v>
      </c>
      <c r="N47" s="20">
        <v>0</v>
      </c>
      <c r="O47" s="12">
        <f t="shared" si="5"/>
        <v>15964.066666666668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40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20903</v>
      </c>
      <c r="L48" s="12">
        <f>K48/D$7*J48</f>
        <v>20903</v>
      </c>
      <c r="M48" s="20">
        <f>ROUNDUP(L48*0.75%,0)</f>
        <v>157</v>
      </c>
      <c r="N48" s="20">
        <v>0</v>
      </c>
      <c r="O48" s="12">
        <f>L48-M48-N48</f>
        <v>20746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41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42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v>17234</v>
      </c>
      <c r="L50" s="12">
        <f aca="true" t="shared" si="6" ref="L50:L93">K50/D$7*J50</f>
        <v>17234</v>
      </c>
      <c r="M50" s="20">
        <f aca="true" t="shared" si="7" ref="M50:M93">ROUNDUP(L50*0.75%,0)</f>
        <v>130</v>
      </c>
      <c r="N50" s="20">
        <v>0</v>
      </c>
      <c r="O50" s="12">
        <f aca="true" t="shared" si="8" ref="O50:O93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43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44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45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t="shared" si="6"/>
        <v>17234</v>
      </c>
      <c r="M53" s="20">
        <f t="shared" si="7"/>
        <v>130</v>
      </c>
      <c r="N53" s="20">
        <v>0</v>
      </c>
      <c r="O53" s="12">
        <f t="shared" si="8"/>
        <v>17104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46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0</v>
      </c>
      <c r="I54" s="20">
        <v>1</v>
      </c>
      <c r="J54" s="12">
        <f t="shared" si="0"/>
        <v>30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47</v>
      </c>
      <c r="B55" s="27">
        <v>2214925255</v>
      </c>
      <c r="C55" s="11" t="s">
        <v>372</v>
      </c>
      <c r="D55" s="11" t="s">
        <v>373</v>
      </c>
      <c r="E55" s="10" t="s">
        <v>25</v>
      </c>
      <c r="F55" s="24">
        <v>7</v>
      </c>
      <c r="G55" s="24">
        <v>1</v>
      </c>
      <c r="H55" s="20">
        <v>0</v>
      </c>
      <c r="I55" s="20">
        <v>0</v>
      </c>
      <c r="J55" s="12">
        <f t="shared" si="0"/>
        <v>8</v>
      </c>
      <c r="K55" s="12">
        <v>17234</v>
      </c>
      <c r="L55" s="12">
        <f t="shared" si="6"/>
        <v>4595.733333333334</v>
      </c>
      <c r="M55" s="20">
        <f t="shared" si="7"/>
        <v>35</v>
      </c>
      <c r="N55" s="20">
        <v>0</v>
      </c>
      <c r="O55" s="12">
        <f t="shared" si="8"/>
        <v>4560.733333333334</v>
      </c>
      <c r="P55" s="20"/>
      <c r="Q55" s="70" t="s">
        <v>36</v>
      </c>
      <c r="R55" s="70" t="s">
        <v>382</v>
      </c>
      <c r="S55" s="70" t="s">
        <v>383</v>
      </c>
      <c r="T55" s="70" t="s">
        <v>384</v>
      </c>
    </row>
    <row r="56" spans="1:20" s="13" customFormat="1" ht="19.5" customHeight="1">
      <c r="A56" s="20">
        <v>48</v>
      </c>
      <c r="B56" s="27">
        <v>2215030886</v>
      </c>
      <c r="C56" s="11" t="s">
        <v>803</v>
      </c>
      <c r="D56" s="11" t="s">
        <v>804</v>
      </c>
      <c r="E56" s="10" t="s">
        <v>25</v>
      </c>
      <c r="F56" s="24">
        <v>25</v>
      </c>
      <c r="G56" s="24">
        <v>4</v>
      </c>
      <c r="H56" s="20">
        <v>0</v>
      </c>
      <c r="I56" s="20">
        <v>0</v>
      </c>
      <c r="J56" s="12">
        <f t="shared" si="0"/>
        <v>29</v>
      </c>
      <c r="K56" s="12">
        <v>17234</v>
      </c>
      <c r="L56" s="12">
        <f t="shared" si="6"/>
        <v>16659.533333333333</v>
      </c>
      <c r="M56" s="20">
        <f t="shared" si="7"/>
        <v>125</v>
      </c>
      <c r="N56" s="20">
        <v>0</v>
      </c>
      <c r="O56" s="12">
        <f t="shared" si="8"/>
        <v>16534.533333333333</v>
      </c>
      <c r="P56" s="20"/>
      <c r="Q56" s="70" t="s">
        <v>39</v>
      </c>
      <c r="R56" s="70" t="s">
        <v>825</v>
      </c>
      <c r="S56" s="70" t="s">
        <v>826</v>
      </c>
      <c r="T56" s="70" t="s">
        <v>827</v>
      </c>
    </row>
    <row r="57" spans="1:20" s="13" customFormat="1" ht="19.5" customHeight="1">
      <c r="A57" s="20">
        <v>49</v>
      </c>
      <c r="B57" s="27">
        <v>2214852448</v>
      </c>
      <c r="C57" s="11" t="s">
        <v>567</v>
      </c>
      <c r="D57" s="11" t="s">
        <v>568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0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609</v>
      </c>
      <c r="R57" s="70" t="s">
        <v>610</v>
      </c>
      <c r="S57" s="70" t="s">
        <v>611</v>
      </c>
      <c r="T57" s="70" t="s">
        <v>612</v>
      </c>
    </row>
    <row r="58" spans="1:20" s="13" customFormat="1" ht="19.5" customHeight="1">
      <c r="A58" s="20">
        <v>50</v>
      </c>
      <c r="B58" s="27">
        <v>2214249397</v>
      </c>
      <c r="C58" s="11" t="s">
        <v>579</v>
      </c>
      <c r="D58" s="11" t="s">
        <v>580</v>
      </c>
      <c r="E58" s="10" t="s">
        <v>71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0"/>
        <v>30</v>
      </c>
      <c r="K58" s="12">
        <v>18993</v>
      </c>
      <c r="L58" s="12">
        <f t="shared" si="6"/>
        <v>18993</v>
      </c>
      <c r="M58" s="20">
        <f t="shared" si="7"/>
        <v>143</v>
      </c>
      <c r="N58" s="20">
        <v>0</v>
      </c>
      <c r="O58" s="12">
        <f t="shared" si="8"/>
        <v>18850</v>
      </c>
      <c r="P58" s="20"/>
      <c r="Q58" s="70" t="s">
        <v>27</v>
      </c>
      <c r="R58" s="70" t="s">
        <v>613</v>
      </c>
      <c r="S58" s="70" t="s">
        <v>614</v>
      </c>
      <c r="T58" s="70" t="s">
        <v>615</v>
      </c>
    </row>
    <row r="59" spans="1:20" s="13" customFormat="1" ht="19.5" customHeight="1">
      <c r="A59" s="20">
        <v>51</v>
      </c>
      <c r="B59" s="27">
        <v>1014081670</v>
      </c>
      <c r="C59" s="11" t="s">
        <v>583</v>
      </c>
      <c r="D59" s="11" t="s">
        <v>584</v>
      </c>
      <c r="E59" s="10" t="s">
        <v>71</v>
      </c>
      <c r="F59" s="24">
        <v>26</v>
      </c>
      <c r="G59" s="24">
        <v>4</v>
      </c>
      <c r="H59" s="20">
        <v>0</v>
      </c>
      <c r="I59" s="20">
        <v>0</v>
      </c>
      <c r="J59" s="12">
        <f t="shared" si="0"/>
        <v>30</v>
      </c>
      <c r="K59" s="12">
        <v>18993</v>
      </c>
      <c r="L59" s="12">
        <f t="shared" si="6"/>
        <v>18993</v>
      </c>
      <c r="M59" s="20">
        <f t="shared" si="7"/>
        <v>143</v>
      </c>
      <c r="N59" s="20">
        <v>0</v>
      </c>
      <c r="O59" s="12">
        <f t="shared" si="8"/>
        <v>18850</v>
      </c>
      <c r="P59" s="20"/>
      <c r="Q59" s="70" t="s">
        <v>50</v>
      </c>
      <c r="R59" s="70" t="s">
        <v>618</v>
      </c>
      <c r="S59" s="70" t="s">
        <v>619</v>
      </c>
      <c r="T59" s="70" t="s">
        <v>620</v>
      </c>
    </row>
    <row r="60" spans="1:20" s="13" customFormat="1" ht="19.5" customHeight="1">
      <c r="A60" s="20">
        <v>52</v>
      </c>
      <c r="B60" s="27">
        <v>2214249394</v>
      </c>
      <c r="C60" s="11" t="s">
        <v>585</v>
      </c>
      <c r="D60" s="11" t="s">
        <v>333</v>
      </c>
      <c r="E60" s="10" t="s">
        <v>71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39</v>
      </c>
      <c r="R60" s="70" t="s">
        <v>621</v>
      </c>
      <c r="S60" s="70" t="s">
        <v>271</v>
      </c>
      <c r="T60" s="70" t="s">
        <v>622</v>
      </c>
    </row>
    <row r="61" spans="1:20" s="13" customFormat="1" ht="19.5" customHeight="1">
      <c r="A61" s="20">
        <v>53</v>
      </c>
      <c r="B61" s="27">
        <v>2214988344</v>
      </c>
      <c r="C61" s="11" t="s">
        <v>588</v>
      </c>
      <c r="D61" s="11" t="s">
        <v>582</v>
      </c>
      <c r="E61" s="10" t="s">
        <v>71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27</v>
      </c>
      <c r="R61" s="70" t="s">
        <v>625</v>
      </c>
      <c r="S61" s="70" t="s">
        <v>626</v>
      </c>
      <c r="T61" s="70" t="s">
        <v>627</v>
      </c>
    </row>
    <row r="62" spans="1:20" s="13" customFormat="1" ht="19.5" customHeight="1">
      <c r="A62" s="20">
        <v>54</v>
      </c>
      <c r="B62" s="27">
        <v>2214988348</v>
      </c>
      <c r="C62" s="11" t="s">
        <v>571</v>
      </c>
      <c r="D62" s="11" t="s">
        <v>572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0"/>
        <v>28</v>
      </c>
      <c r="K62" s="12">
        <v>17234</v>
      </c>
      <c r="L62" s="12">
        <f t="shared" si="6"/>
        <v>16085.066666666668</v>
      </c>
      <c r="M62" s="20">
        <f t="shared" si="7"/>
        <v>121</v>
      </c>
      <c r="N62" s="20">
        <v>0</v>
      </c>
      <c r="O62" s="12">
        <f t="shared" si="8"/>
        <v>15964.066666666668</v>
      </c>
      <c r="P62" s="20"/>
      <c r="Q62" s="70" t="s">
        <v>27</v>
      </c>
      <c r="R62" s="70" t="s">
        <v>629</v>
      </c>
      <c r="S62" s="70" t="s">
        <v>630</v>
      </c>
      <c r="T62" s="70" t="s">
        <v>631</v>
      </c>
    </row>
    <row r="63" spans="1:20" s="13" customFormat="1" ht="19.5" customHeight="1">
      <c r="A63" s="20">
        <v>55</v>
      </c>
      <c r="B63" s="27">
        <v>2214989399</v>
      </c>
      <c r="C63" s="11" t="s">
        <v>575</v>
      </c>
      <c r="D63" s="11" t="s">
        <v>576</v>
      </c>
      <c r="E63" s="10" t="s">
        <v>25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0"/>
        <v>30</v>
      </c>
      <c r="K63" s="12">
        <v>17234</v>
      </c>
      <c r="L63" s="12">
        <f t="shared" si="6"/>
        <v>17234</v>
      </c>
      <c r="M63" s="20">
        <f t="shared" si="7"/>
        <v>130</v>
      </c>
      <c r="N63" s="20">
        <v>0</v>
      </c>
      <c r="O63" s="12">
        <f t="shared" si="8"/>
        <v>17104</v>
      </c>
      <c r="P63" s="20"/>
      <c r="Q63" s="70" t="s">
        <v>27</v>
      </c>
      <c r="R63" s="70" t="s">
        <v>633</v>
      </c>
      <c r="S63" s="70" t="s">
        <v>44</v>
      </c>
      <c r="T63" s="70" t="s">
        <v>45</v>
      </c>
    </row>
    <row r="64" spans="1:20" s="13" customFormat="1" ht="19.5" customHeight="1">
      <c r="A64" s="20">
        <v>56</v>
      </c>
      <c r="B64" s="27">
        <v>2214991402</v>
      </c>
      <c r="C64" s="11" t="s">
        <v>577</v>
      </c>
      <c r="D64" s="11" t="s">
        <v>578</v>
      </c>
      <c r="E64" s="10" t="s">
        <v>25</v>
      </c>
      <c r="F64" s="24">
        <v>25</v>
      </c>
      <c r="G64" s="24">
        <v>4</v>
      </c>
      <c r="H64" s="20">
        <v>0</v>
      </c>
      <c r="I64" s="20">
        <v>1</v>
      </c>
      <c r="J64" s="12">
        <f t="shared" si="0"/>
        <v>30</v>
      </c>
      <c r="K64" s="12">
        <v>17234</v>
      </c>
      <c r="L64" s="12">
        <f t="shared" si="6"/>
        <v>17234</v>
      </c>
      <c r="M64" s="20">
        <f t="shared" si="7"/>
        <v>130</v>
      </c>
      <c r="N64" s="20">
        <v>0</v>
      </c>
      <c r="O64" s="12">
        <f t="shared" si="8"/>
        <v>17104</v>
      </c>
      <c r="P64" s="20"/>
      <c r="Q64" s="70" t="s">
        <v>51</v>
      </c>
      <c r="R64" s="70" t="s">
        <v>634</v>
      </c>
      <c r="S64" s="70" t="s">
        <v>635</v>
      </c>
      <c r="T64" s="70" t="s">
        <v>636</v>
      </c>
    </row>
    <row r="65" spans="1:20" s="13" customFormat="1" ht="19.5" customHeight="1">
      <c r="A65" s="20">
        <v>57</v>
      </c>
      <c r="B65" s="27">
        <v>6721490237</v>
      </c>
      <c r="C65" s="11" t="s">
        <v>561</v>
      </c>
      <c r="D65" s="11" t="s">
        <v>562</v>
      </c>
      <c r="E65" s="10" t="s">
        <v>25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0"/>
        <v>30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50</v>
      </c>
      <c r="R65" s="70" t="s">
        <v>603</v>
      </c>
      <c r="S65" s="70" t="s">
        <v>604</v>
      </c>
      <c r="T65" s="70" t="s">
        <v>594</v>
      </c>
    </row>
    <row r="66" spans="1:20" s="13" customFormat="1" ht="19.5" customHeight="1">
      <c r="A66" s="20">
        <v>58</v>
      </c>
      <c r="B66" s="27">
        <v>2214996896</v>
      </c>
      <c r="C66" s="11" t="s">
        <v>638</v>
      </c>
      <c r="D66" s="11" t="s">
        <v>639</v>
      </c>
      <c r="E66" s="10" t="s">
        <v>25</v>
      </c>
      <c r="F66" s="24">
        <v>24</v>
      </c>
      <c r="G66" s="24">
        <v>4</v>
      </c>
      <c r="H66" s="20">
        <v>0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16659.533333333333</v>
      </c>
      <c r="M66" s="20">
        <f t="shared" si="7"/>
        <v>125</v>
      </c>
      <c r="N66" s="20">
        <v>0</v>
      </c>
      <c r="O66" s="12">
        <f t="shared" si="8"/>
        <v>16534.533333333333</v>
      </c>
      <c r="P66" s="20"/>
      <c r="Q66" s="70" t="s">
        <v>36</v>
      </c>
      <c r="R66" s="70" t="s">
        <v>653</v>
      </c>
      <c r="S66" s="70" t="s">
        <v>654</v>
      </c>
      <c r="T66" s="70" t="s">
        <v>740</v>
      </c>
    </row>
    <row r="67" spans="1:20" s="13" customFormat="1" ht="19.5" customHeight="1">
      <c r="A67" s="20">
        <v>59</v>
      </c>
      <c r="B67" s="27">
        <v>2214996901</v>
      </c>
      <c r="C67" s="11" t="s">
        <v>640</v>
      </c>
      <c r="D67" s="11" t="s">
        <v>641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0"/>
        <v>30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43</v>
      </c>
      <c r="R67" s="70" t="s">
        <v>655</v>
      </c>
      <c r="S67" s="70" t="s">
        <v>73</v>
      </c>
      <c r="T67" s="70" t="s">
        <v>741</v>
      </c>
    </row>
    <row r="68" spans="1:20" s="13" customFormat="1" ht="19.5" customHeight="1">
      <c r="A68" s="20">
        <v>60</v>
      </c>
      <c r="B68" s="27">
        <v>2214910058</v>
      </c>
      <c r="C68" s="11" t="s">
        <v>362</v>
      </c>
      <c r="D68" s="11" t="s">
        <v>363</v>
      </c>
      <c r="E68" s="10" t="s">
        <v>25</v>
      </c>
      <c r="F68" s="24">
        <v>19</v>
      </c>
      <c r="G68" s="24">
        <v>3</v>
      </c>
      <c r="H68" s="20">
        <v>0</v>
      </c>
      <c r="I68" s="20">
        <v>1</v>
      </c>
      <c r="J68" s="12">
        <f t="shared" si="0"/>
        <v>23</v>
      </c>
      <c r="K68" s="12">
        <v>17234</v>
      </c>
      <c r="L68" s="12">
        <f t="shared" si="6"/>
        <v>13212.733333333334</v>
      </c>
      <c r="M68" s="20">
        <f t="shared" si="7"/>
        <v>100</v>
      </c>
      <c r="N68" s="20">
        <v>0</v>
      </c>
      <c r="O68" s="12">
        <f t="shared" si="8"/>
        <v>13112.733333333334</v>
      </c>
      <c r="P68" s="20"/>
      <c r="Q68" s="70" t="s">
        <v>50</v>
      </c>
      <c r="R68" s="70" t="s">
        <v>367</v>
      </c>
      <c r="S68" s="70" t="s">
        <v>139</v>
      </c>
      <c r="T68" s="70" t="s">
        <v>288</v>
      </c>
    </row>
    <row r="69" spans="1:20" s="13" customFormat="1" ht="19.5" customHeight="1">
      <c r="A69" s="20">
        <v>61</v>
      </c>
      <c r="B69" s="27">
        <v>2214996899</v>
      </c>
      <c r="C69" s="11" t="s">
        <v>642</v>
      </c>
      <c r="D69" s="11" t="s">
        <v>643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aca="true" t="shared" si="9" ref="J69:J93">F69+G69+H69+I69</f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261</v>
      </c>
      <c r="R69" s="70" t="s">
        <v>656</v>
      </c>
      <c r="S69" s="70" t="s">
        <v>37</v>
      </c>
      <c r="T69" s="70" t="s">
        <v>286</v>
      </c>
    </row>
    <row r="70" spans="1:20" s="13" customFormat="1" ht="19.5" customHeight="1">
      <c r="A70" s="20">
        <v>62</v>
      </c>
      <c r="B70" s="27">
        <v>2214706350</v>
      </c>
      <c r="C70" s="11" t="s">
        <v>67</v>
      </c>
      <c r="D70" s="11" t="s">
        <v>77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9"/>
        <v>30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50</v>
      </c>
      <c r="R70" s="70" t="s">
        <v>78</v>
      </c>
      <c r="S70" s="70" t="s">
        <v>79</v>
      </c>
      <c r="T70" s="70" t="s">
        <v>80</v>
      </c>
    </row>
    <row r="71" spans="1:20" s="19" customFormat="1" ht="19.5" customHeight="1">
      <c r="A71" s="20">
        <v>63</v>
      </c>
      <c r="B71" s="46">
        <v>2215000614</v>
      </c>
      <c r="C71" s="15" t="s">
        <v>645</v>
      </c>
      <c r="D71" s="15" t="s">
        <v>646</v>
      </c>
      <c r="E71" s="14" t="s">
        <v>25</v>
      </c>
      <c r="F71" s="24">
        <v>6</v>
      </c>
      <c r="G71" s="24">
        <v>1</v>
      </c>
      <c r="H71" s="20">
        <v>0</v>
      </c>
      <c r="I71" s="20">
        <v>0</v>
      </c>
      <c r="J71" s="18">
        <f t="shared" si="9"/>
        <v>7</v>
      </c>
      <c r="K71" s="18">
        <v>17234</v>
      </c>
      <c r="L71" s="18">
        <f t="shared" si="6"/>
        <v>4021.266666666667</v>
      </c>
      <c r="M71" s="17">
        <f t="shared" si="7"/>
        <v>31</v>
      </c>
      <c r="N71" s="20">
        <v>0</v>
      </c>
      <c r="O71" s="18">
        <f t="shared" si="8"/>
        <v>3990.266666666667</v>
      </c>
      <c r="P71" s="17"/>
      <c r="Q71" s="71" t="s">
        <v>29</v>
      </c>
      <c r="R71" s="71" t="s">
        <v>745</v>
      </c>
      <c r="S71" s="71" t="s">
        <v>119</v>
      </c>
      <c r="T71" s="71" t="s">
        <v>120</v>
      </c>
    </row>
    <row r="72" spans="1:20" s="13" customFormat="1" ht="19.5" customHeight="1">
      <c r="A72" s="20">
        <v>64</v>
      </c>
      <c r="B72" s="27">
        <v>2215000616</v>
      </c>
      <c r="C72" s="11" t="s">
        <v>647</v>
      </c>
      <c r="D72" s="11" t="s">
        <v>648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v>0</v>
      </c>
      <c r="O72" s="12">
        <f t="shared" si="8"/>
        <v>17104</v>
      </c>
      <c r="P72" s="20"/>
      <c r="Q72" s="70" t="s">
        <v>36</v>
      </c>
      <c r="R72" s="70" t="s">
        <v>661</v>
      </c>
      <c r="S72" s="70" t="s">
        <v>654</v>
      </c>
      <c r="T72" s="70" t="s">
        <v>740</v>
      </c>
    </row>
    <row r="73" spans="1:20" s="13" customFormat="1" ht="19.5" customHeight="1">
      <c r="A73" s="20">
        <v>65</v>
      </c>
      <c r="B73" s="27">
        <v>2215002491</v>
      </c>
      <c r="C73" s="11" t="s">
        <v>649</v>
      </c>
      <c r="D73" s="11" t="s">
        <v>650</v>
      </c>
      <c r="E73" s="10" t="s">
        <v>71</v>
      </c>
      <c r="F73" s="24">
        <v>26</v>
      </c>
      <c r="G73" s="24">
        <v>4</v>
      </c>
      <c r="H73" s="20">
        <v>0</v>
      </c>
      <c r="I73" s="20">
        <v>0</v>
      </c>
      <c r="J73" s="12">
        <f t="shared" si="9"/>
        <v>30</v>
      </c>
      <c r="K73" s="12">
        <v>18993</v>
      </c>
      <c r="L73" s="12">
        <f t="shared" si="6"/>
        <v>18993</v>
      </c>
      <c r="M73" s="20">
        <f t="shared" si="7"/>
        <v>143</v>
      </c>
      <c r="N73" s="20">
        <v>0</v>
      </c>
      <c r="O73" s="12">
        <f t="shared" si="8"/>
        <v>18850</v>
      </c>
      <c r="P73" s="20"/>
      <c r="Q73" s="70" t="s">
        <v>36</v>
      </c>
      <c r="R73" s="70" t="s">
        <v>662</v>
      </c>
      <c r="S73" s="70" t="s">
        <v>663</v>
      </c>
      <c r="T73" s="70" t="s">
        <v>743</v>
      </c>
    </row>
    <row r="74" spans="1:20" s="13" customFormat="1" ht="19.5" customHeight="1">
      <c r="A74" s="20">
        <v>66</v>
      </c>
      <c r="B74" s="27">
        <v>2215002495</v>
      </c>
      <c r="C74" s="11" t="s">
        <v>651</v>
      </c>
      <c r="D74" s="11" t="s">
        <v>652</v>
      </c>
      <c r="E74" s="10" t="s">
        <v>25</v>
      </c>
      <c r="F74" s="24">
        <v>25</v>
      </c>
      <c r="G74" s="24">
        <v>4</v>
      </c>
      <c r="H74" s="20">
        <v>0</v>
      </c>
      <c r="I74" s="20">
        <v>1</v>
      </c>
      <c r="J74" s="12">
        <f t="shared" si="9"/>
        <v>30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29</v>
      </c>
      <c r="R74" s="70" t="s">
        <v>664</v>
      </c>
      <c r="S74" s="70" t="s">
        <v>665</v>
      </c>
      <c r="T74" s="70" t="s">
        <v>744</v>
      </c>
    </row>
    <row r="75" spans="1:20" s="13" customFormat="1" ht="19.5" customHeight="1">
      <c r="A75" s="20">
        <v>67</v>
      </c>
      <c r="B75" s="27">
        <v>2012112869</v>
      </c>
      <c r="C75" s="11" t="s">
        <v>667</v>
      </c>
      <c r="D75" s="11" t="s">
        <v>668</v>
      </c>
      <c r="E75" s="10" t="s">
        <v>25</v>
      </c>
      <c r="F75" s="24">
        <v>25</v>
      </c>
      <c r="G75" s="24">
        <v>4</v>
      </c>
      <c r="H75" s="20">
        <v>0</v>
      </c>
      <c r="I75" s="20">
        <v>0</v>
      </c>
      <c r="J75" s="12">
        <f t="shared" si="9"/>
        <v>29</v>
      </c>
      <c r="K75" s="12">
        <v>17234</v>
      </c>
      <c r="L75" s="12">
        <f t="shared" si="6"/>
        <v>16659.533333333333</v>
      </c>
      <c r="M75" s="20">
        <f t="shared" si="7"/>
        <v>125</v>
      </c>
      <c r="N75" s="20">
        <v>0</v>
      </c>
      <c r="O75" s="12">
        <f t="shared" si="8"/>
        <v>16534.533333333333</v>
      </c>
      <c r="P75" s="20"/>
      <c r="Q75" s="70" t="s">
        <v>39</v>
      </c>
      <c r="R75" s="70" t="s">
        <v>701</v>
      </c>
      <c r="S75" s="70" t="s">
        <v>702</v>
      </c>
      <c r="T75" s="70" t="s">
        <v>703</v>
      </c>
    </row>
    <row r="76" spans="1:20" s="13" customFormat="1" ht="19.5" customHeight="1">
      <c r="A76" s="20">
        <v>68</v>
      </c>
      <c r="B76" s="27">
        <v>2215007572</v>
      </c>
      <c r="C76" s="11" t="s">
        <v>669</v>
      </c>
      <c r="D76" s="11" t="s">
        <v>670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9"/>
        <v>30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248</v>
      </c>
      <c r="R76" s="70" t="s">
        <v>704</v>
      </c>
      <c r="S76" s="70" t="s">
        <v>284</v>
      </c>
      <c r="T76" s="70" t="s">
        <v>705</v>
      </c>
    </row>
    <row r="77" spans="1:20" s="13" customFormat="1" ht="19.5" customHeight="1">
      <c r="A77" s="20">
        <v>69</v>
      </c>
      <c r="B77" s="27">
        <v>1013940260</v>
      </c>
      <c r="C77" s="11" t="s">
        <v>89</v>
      </c>
      <c r="D77" s="11" t="s">
        <v>100</v>
      </c>
      <c r="E77" s="10" t="s">
        <v>25</v>
      </c>
      <c r="F77" s="24">
        <v>25</v>
      </c>
      <c r="G77" s="24">
        <v>4</v>
      </c>
      <c r="H77" s="20">
        <v>0</v>
      </c>
      <c r="I77" s="20">
        <v>1</v>
      </c>
      <c r="J77" s="12">
        <f t="shared" si="9"/>
        <v>30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110</v>
      </c>
      <c r="S77" s="70" t="s">
        <v>111</v>
      </c>
      <c r="T77" s="70" t="s">
        <v>112</v>
      </c>
    </row>
    <row r="78" spans="1:20" s="13" customFormat="1" ht="19.5" customHeight="1">
      <c r="A78" s="20">
        <v>70</v>
      </c>
      <c r="B78" s="27">
        <v>6719632347</v>
      </c>
      <c r="C78" s="11" t="s">
        <v>391</v>
      </c>
      <c r="D78" s="11" t="s">
        <v>671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9"/>
        <v>30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39</v>
      </c>
      <c r="R78" s="70" t="s">
        <v>706</v>
      </c>
      <c r="S78" s="70" t="s">
        <v>663</v>
      </c>
      <c r="T78" s="70" t="s">
        <v>707</v>
      </c>
    </row>
    <row r="79" spans="1:20" s="13" customFormat="1" ht="19.5" customHeight="1">
      <c r="A79" s="20">
        <v>71</v>
      </c>
      <c r="B79" s="27">
        <v>2215007594</v>
      </c>
      <c r="C79" s="11" t="s">
        <v>672</v>
      </c>
      <c r="D79" s="11" t="s">
        <v>673</v>
      </c>
      <c r="E79" s="10" t="s">
        <v>25</v>
      </c>
      <c r="F79" s="24">
        <v>24</v>
      </c>
      <c r="G79" s="24">
        <v>4</v>
      </c>
      <c r="H79" s="20">
        <v>0</v>
      </c>
      <c r="I79" s="20">
        <v>1</v>
      </c>
      <c r="J79" s="12">
        <f t="shared" si="9"/>
        <v>29</v>
      </c>
      <c r="K79" s="12">
        <v>17234</v>
      </c>
      <c r="L79" s="12">
        <f t="shared" si="6"/>
        <v>16659.533333333333</v>
      </c>
      <c r="M79" s="20">
        <f t="shared" si="7"/>
        <v>125</v>
      </c>
      <c r="N79" s="20">
        <v>0</v>
      </c>
      <c r="O79" s="12">
        <f t="shared" si="8"/>
        <v>16534.533333333333</v>
      </c>
      <c r="P79" s="20"/>
      <c r="Q79" s="70" t="s">
        <v>27</v>
      </c>
      <c r="R79" s="70" t="s">
        <v>708</v>
      </c>
      <c r="S79" s="70" t="s">
        <v>709</v>
      </c>
      <c r="T79" s="70" t="s">
        <v>710</v>
      </c>
    </row>
    <row r="80" spans="1:20" s="13" customFormat="1" ht="19.5" customHeight="1">
      <c r="A80" s="20">
        <v>72</v>
      </c>
      <c r="B80" s="27">
        <v>2215007627</v>
      </c>
      <c r="C80" s="11" t="s">
        <v>674</v>
      </c>
      <c r="D80" s="11" t="s">
        <v>675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9"/>
        <v>30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711</v>
      </c>
      <c r="S80" s="70" t="s">
        <v>319</v>
      </c>
      <c r="T80" s="70" t="s">
        <v>712</v>
      </c>
    </row>
    <row r="81" spans="1:20" s="13" customFormat="1" ht="19.5" customHeight="1">
      <c r="A81" s="20">
        <v>73</v>
      </c>
      <c r="B81" s="27">
        <v>2215009127</v>
      </c>
      <c r="C81" s="11" t="s">
        <v>676</v>
      </c>
      <c r="D81" s="11" t="s">
        <v>677</v>
      </c>
      <c r="E81" s="10" t="s">
        <v>25</v>
      </c>
      <c r="F81" s="24">
        <v>25</v>
      </c>
      <c r="G81" s="24">
        <v>4</v>
      </c>
      <c r="H81" s="20">
        <v>0</v>
      </c>
      <c r="I81" s="20">
        <v>1</v>
      </c>
      <c r="J81" s="12">
        <f t="shared" si="9"/>
        <v>30</v>
      </c>
      <c r="K81" s="12">
        <v>17234</v>
      </c>
      <c r="L81" s="12">
        <f t="shared" si="6"/>
        <v>17234</v>
      </c>
      <c r="M81" s="20">
        <f t="shared" si="7"/>
        <v>130</v>
      </c>
      <c r="N81" s="20">
        <v>0</v>
      </c>
      <c r="O81" s="12">
        <f t="shared" si="8"/>
        <v>17104</v>
      </c>
      <c r="P81" s="20"/>
      <c r="Q81" s="70" t="s">
        <v>248</v>
      </c>
      <c r="R81" s="70" t="s">
        <v>713</v>
      </c>
      <c r="S81" s="70" t="s">
        <v>284</v>
      </c>
      <c r="T81" s="70" t="s">
        <v>705</v>
      </c>
    </row>
    <row r="82" spans="1:20" s="13" customFormat="1" ht="19.5" customHeight="1">
      <c r="A82" s="20">
        <v>74</v>
      </c>
      <c r="B82" s="27">
        <v>2215009129</v>
      </c>
      <c r="C82" s="11" t="s">
        <v>678</v>
      </c>
      <c r="D82" s="11" t="s">
        <v>679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9"/>
        <v>30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50</v>
      </c>
      <c r="R82" s="70" t="s">
        <v>714</v>
      </c>
      <c r="S82" s="70" t="s">
        <v>709</v>
      </c>
      <c r="T82" s="70" t="s">
        <v>715</v>
      </c>
    </row>
    <row r="83" spans="1:20" s="13" customFormat="1" ht="19.5" customHeight="1">
      <c r="A83" s="20">
        <v>75</v>
      </c>
      <c r="B83" s="27">
        <v>2215009148</v>
      </c>
      <c r="C83" s="11" t="s">
        <v>684</v>
      </c>
      <c r="D83" s="11" t="s">
        <v>685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9"/>
        <v>30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29</v>
      </c>
      <c r="R83" s="70" t="s">
        <v>721</v>
      </c>
      <c r="S83" s="70" t="s">
        <v>44</v>
      </c>
      <c r="T83" s="70" t="s">
        <v>722</v>
      </c>
    </row>
    <row r="84" spans="1:20" s="13" customFormat="1" ht="19.5" customHeight="1">
      <c r="A84" s="20">
        <v>76</v>
      </c>
      <c r="B84" s="27">
        <v>2214633960</v>
      </c>
      <c r="C84" s="11" t="s">
        <v>298</v>
      </c>
      <c r="D84" s="11" t="s">
        <v>299</v>
      </c>
      <c r="E84" s="10" t="s">
        <v>25</v>
      </c>
      <c r="F84" s="24">
        <v>25</v>
      </c>
      <c r="G84" s="24">
        <v>4</v>
      </c>
      <c r="H84" s="20">
        <v>0</v>
      </c>
      <c r="I84" s="20">
        <v>1</v>
      </c>
      <c r="J84" s="12">
        <f t="shared" si="9"/>
        <v>30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27</v>
      </c>
      <c r="R84" s="70" t="s">
        <v>301</v>
      </c>
      <c r="S84" s="70" t="s">
        <v>302</v>
      </c>
      <c r="T84" s="70" t="s">
        <v>303</v>
      </c>
    </row>
    <row r="85" spans="1:20" s="13" customFormat="1" ht="19.5" customHeight="1">
      <c r="A85" s="20">
        <v>77</v>
      </c>
      <c r="B85" s="27">
        <v>2214702220</v>
      </c>
      <c r="C85" s="11" t="s">
        <v>408</v>
      </c>
      <c r="D85" s="11" t="s">
        <v>686</v>
      </c>
      <c r="E85" s="10" t="s">
        <v>25</v>
      </c>
      <c r="F85" s="24">
        <v>25</v>
      </c>
      <c r="G85" s="24">
        <v>4</v>
      </c>
      <c r="H85" s="20">
        <v>0</v>
      </c>
      <c r="I85" s="20">
        <v>1</v>
      </c>
      <c r="J85" s="12">
        <f t="shared" si="9"/>
        <v>30</v>
      </c>
      <c r="K85" s="12">
        <v>17234</v>
      </c>
      <c r="L85" s="12">
        <f t="shared" si="6"/>
        <v>17234</v>
      </c>
      <c r="M85" s="20">
        <f t="shared" si="7"/>
        <v>130</v>
      </c>
      <c r="N85" s="20">
        <v>0</v>
      </c>
      <c r="O85" s="12">
        <f t="shared" si="8"/>
        <v>17104</v>
      </c>
      <c r="P85" s="20"/>
      <c r="Q85" s="70" t="s">
        <v>39</v>
      </c>
      <c r="R85" s="70" t="s">
        <v>723</v>
      </c>
      <c r="S85" s="70" t="s">
        <v>724</v>
      </c>
      <c r="T85" s="70" t="s">
        <v>725</v>
      </c>
    </row>
    <row r="86" spans="1:20" s="13" customFormat="1" ht="19.5" customHeight="1">
      <c r="A86" s="20">
        <v>78</v>
      </c>
      <c r="B86" s="27">
        <v>2215009153</v>
      </c>
      <c r="C86" s="11" t="s">
        <v>326</v>
      </c>
      <c r="D86" s="11" t="s">
        <v>687</v>
      </c>
      <c r="E86" s="10" t="s">
        <v>25</v>
      </c>
      <c r="F86" s="24">
        <v>25</v>
      </c>
      <c r="G86" s="24">
        <v>4</v>
      </c>
      <c r="H86" s="20">
        <v>0</v>
      </c>
      <c r="I86" s="20">
        <v>1</v>
      </c>
      <c r="J86" s="12">
        <f t="shared" si="9"/>
        <v>30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39</v>
      </c>
      <c r="R86" s="70" t="s">
        <v>726</v>
      </c>
      <c r="S86" s="70" t="s">
        <v>727</v>
      </c>
      <c r="T86" s="70" t="s">
        <v>728</v>
      </c>
    </row>
    <row r="87" spans="1:20" s="13" customFormat="1" ht="19.5" customHeight="1">
      <c r="A87" s="20">
        <v>79</v>
      </c>
      <c r="B87" s="27">
        <v>2215009160</v>
      </c>
      <c r="C87" s="11" t="s">
        <v>688</v>
      </c>
      <c r="D87" s="11" t="s">
        <v>689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9"/>
        <v>30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39</v>
      </c>
      <c r="R87" s="70" t="s">
        <v>729</v>
      </c>
      <c r="S87" s="70" t="s">
        <v>614</v>
      </c>
      <c r="T87" s="70" t="s">
        <v>730</v>
      </c>
    </row>
    <row r="88" spans="1:20" s="13" customFormat="1" ht="19.5" customHeight="1">
      <c r="A88" s="20">
        <v>80</v>
      </c>
      <c r="B88" s="27">
        <v>2215009167</v>
      </c>
      <c r="C88" s="11" t="s">
        <v>692</v>
      </c>
      <c r="D88" s="11" t="s">
        <v>153</v>
      </c>
      <c r="E88" s="10" t="s">
        <v>25</v>
      </c>
      <c r="F88" s="24">
        <v>23</v>
      </c>
      <c r="G88" s="24">
        <v>4</v>
      </c>
      <c r="H88" s="20">
        <v>0</v>
      </c>
      <c r="I88" s="20">
        <v>1</v>
      </c>
      <c r="J88" s="12">
        <f t="shared" si="9"/>
        <v>28</v>
      </c>
      <c r="K88" s="12">
        <v>17234</v>
      </c>
      <c r="L88" s="12">
        <f t="shared" si="6"/>
        <v>16085.066666666668</v>
      </c>
      <c r="M88" s="20">
        <f t="shared" si="7"/>
        <v>121</v>
      </c>
      <c r="N88" s="20">
        <v>0</v>
      </c>
      <c r="O88" s="12">
        <f t="shared" si="8"/>
        <v>15964.066666666668</v>
      </c>
      <c r="P88" s="20"/>
      <c r="Q88" s="70" t="s">
        <v>27</v>
      </c>
      <c r="R88" s="70" t="s">
        <v>734</v>
      </c>
      <c r="S88" s="70" t="s">
        <v>735</v>
      </c>
      <c r="T88" s="70" t="s">
        <v>736</v>
      </c>
    </row>
    <row r="89" spans="1:20" s="13" customFormat="1" ht="19.5" customHeight="1">
      <c r="A89" s="20">
        <v>81</v>
      </c>
      <c r="B89" s="27">
        <v>2214658365</v>
      </c>
      <c r="C89" s="11" t="s">
        <v>31</v>
      </c>
      <c r="D89" s="11" t="s">
        <v>41</v>
      </c>
      <c r="E89" s="10" t="s">
        <v>25</v>
      </c>
      <c r="F89" s="24">
        <v>25</v>
      </c>
      <c r="G89" s="24">
        <v>4</v>
      </c>
      <c r="H89" s="20">
        <v>0</v>
      </c>
      <c r="I89" s="20">
        <v>1</v>
      </c>
      <c r="J89" s="12">
        <f t="shared" si="9"/>
        <v>30</v>
      </c>
      <c r="K89" s="12">
        <v>17234</v>
      </c>
      <c r="L89" s="12">
        <f t="shared" si="6"/>
        <v>17234</v>
      </c>
      <c r="M89" s="20">
        <f t="shared" si="7"/>
        <v>130</v>
      </c>
      <c r="N89" s="20">
        <v>0</v>
      </c>
      <c r="O89" s="12">
        <f t="shared" si="8"/>
        <v>17104</v>
      </c>
      <c r="P89" s="20"/>
      <c r="Q89" s="70" t="s">
        <v>51</v>
      </c>
      <c r="R89" s="70" t="s">
        <v>737</v>
      </c>
      <c r="S89" s="70" t="s">
        <v>44</v>
      </c>
      <c r="T89" s="70" t="s">
        <v>738</v>
      </c>
    </row>
    <row r="90" spans="1:20" s="13" customFormat="1" ht="19.5" customHeight="1">
      <c r="A90" s="20">
        <v>82</v>
      </c>
      <c r="B90" s="27">
        <v>2214393875</v>
      </c>
      <c r="C90" s="11" t="s">
        <v>241</v>
      </c>
      <c r="D90" s="11" t="s">
        <v>244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9"/>
        <v>30</v>
      </c>
      <c r="K90" s="12">
        <v>17234</v>
      </c>
      <c r="L90" s="12">
        <f t="shared" si="6"/>
        <v>17234</v>
      </c>
      <c r="M90" s="20">
        <f t="shared" si="7"/>
        <v>130</v>
      </c>
      <c r="N90" s="20">
        <v>0</v>
      </c>
      <c r="O90" s="12">
        <f t="shared" si="8"/>
        <v>17104</v>
      </c>
      <c r="P90" s="20"/>
      <c r="Q90" s="70" t="s">
        <v>248</v>
      </c>
      <c r="R90" s="70" t="s">
        <v>250</v>
      </c>
      <c r="S90" s="70" t="s">
        <v>739</v>
      </c>
      <c r="T90" s="70" t="s">
        <v>252</v>
      </c>
    </row>
    <row r="91" spans="1:20" s="13" customFormat="1" ht="19.5" customHeight="1">
      <c r="A91" s="20">
        <v>83</v>
      </c>
      <c r="B91" s="27">
        <v>2215014485</v>
      </c>
      <c r="C91" s="11" t="s">
        <v>693</v>
      </c>
      <c r="D91" s="11" t="s">
        <v>694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9"/>
        <v>30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248</v>
      </c>
      <c r="R91" s="70" t="s">
        <v>746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27">
        <v>2214733455</v>
      </c>
      <c r="C92" s="11" t="s">
        <v>133</v>
      </c>
      <c r="D92" s="11" t="s">
        <v>134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9"/>
        <v>30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39</v>
      </c>
      <c r="R92" s="70" t="s">
        <v>140</v>
      </c>
      <c r="S92" s="70" t="s">
        <v>141</v>
      </c>
      <c r="T92" s="70" t="s">
        <v>142</v>
      </c>
    </row>
    <row r="93" spans="1:20" s="13" customFormat="1" ht="19.5" customHeight="1">
      <c r="A93" s="20">
        <v>85</v>
      </c>
      <c r="B93" s="27">
        <v>2215014525</v>
      </c>
      <c r="C93" s="11" t="s">
        <v>699</v>
      </c>
      <c r="D93" s="11" t="s">
        <v>700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9"/>
        <v>30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51</v>
      </c>
      <c r="R93" s="70" t="s">
        <v>753</v>
      </c>
      <c r="S93" s="70" t="s">
        <v>754</v>
      </c>
      <c r="T93" s="70" t="s">
        <v>755</v>
      </c>
    </row>
    <row r="94" spans="1:20" s="7" customFormat="1" ht="19.5" customHeight="1">
      <c r="A94" s="86" t="s">
        <v>3</v>
      </c>
      <c r="B94" s="87"/>
      <c r="C94" s="88"/>
      <c r="D94" s="82"/>
      <c r="E94" s="82"/>
      <c r="F94" s="25">
        <v>1994</v>
      </c>
      <c r="G94" s="25">
        <v>318</v>
      </c>
      <c r="H94" s="25">
        <v>0</v>
      </c>
      <c r="I94" s="25">
        <v>79</v>
      </c>
      <c r="J94" s="25">
        <f>SUM(J9:J93)</f>
        <v>2391</v>
      </c>
      <c r="K94" s="25"/>
      <c r="L94" s="25">
        <f>SUM(L9:L93)</f>
        <v>1428771.4666666666</v>
      </c>
      <c r="M94" s="25">
        <f>SUM(M9:M93)</f>
        <v>10763</v>
      </c>
      <c r="N94" s="25">
        <f>SUM(N9:N93)</f>
        <v>0</v>
      </c>
      <c r="O94" s="25">
        <f>SUM(O9:O93)</f>
        <v>1418008.4666666666</v>
      </c>
      <c r="P94" s="26"/>
      <c r="Q94" s="70"/>
      <c r="R94" s="70"/>
      <c r="S94" s="70"/>
      <c r="T94" s="70"/>
    </row>
    <row r="95" spans="17:20" ht="12.75">
      <c r="Q95" s="74"/>
      <c r="R95" s="75"/>
      <c r="S95" s="74"/>
      <c r="T95" s="74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  <row r="102" spans="2:20" s="8" customFormat="1" ht="21">
      <c r="B102" s="34"/>
      <c r="C102" s="23"/>
      <c r="D102" s="58"/>
      <c r="E102" s="23"/>
      <c r="F102" s="23"/>
      <c r="G102" s="21"/>
      <c r="H102" s="3"/>
      <c r="I102" s="3"/>
      <c r="J102" s="3"/>
      <c r="P102" s="3"/>
      <c r="Q102" s="64"/>
      <c r="R102" s="76"/>
      <c r="S102" s="64"/>
      <c r="T102" s="64"/>
    </row>
    <row r="103" spans="2:20" s="8" customFormat="1" ht="12.75">
      <c r="B103" s="34"/>
      <c r="C103" s="21"/>
      <c r="D103" s="21"/>
      <c r="E103" s="21"/>
      <c r="F103" s="21"/>
      <c r="G103" s="21"/>
      <c r="H103" s="3"/>
      <c r="I103" s="3"/>
      <c r="J103" s="3"/>
      <c r="P103" s="3"/>
      <c r="Q103" s="64"/>
      <c r="R103" s="76"/>
      <c r="S103" s="64"/>
      <c r="T103" s="64"/>
    </row>
    <row r="104" spans="2:20" s="8" customFormat="1" ht="12.75">
      <c r="B104" s="34"/>
      <c r="C104" s="21"/>
      <c r="D104" s="21"/>
      <c r="E104" s="21"/>
      <c r="F104" s="21"/>
      <c r="G104" s="21"/>
      <c r="I104" s="3"/>
      <c r="J104" s="3"/>
      <c r="P104" s="3"/>
      <c r="Q104" s="64"/>
      <c r="R104" s="76"/>
      <c r="S104" s="64"/>
      <c r="T104" s="64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64"/>
      <c r="R105" s="76"/>
      <c r="S105" s="64"/>
      <c r="T105" s="64"/>
    </row>
    <row r="106" spans="2:7" ht="12.75">
      <c r="B106" s="34"/>
      <c r="C106" s="21"/>
      <c r="D106" s="21"/>
      <c r="E106" s="21"/>
      <c r="F106" s="21"/>
      <c r="G106" s="21"/>
    </row>
  </sheetData>
  <sheetProtection/>
  <mergeCells count="4">
    <mergeCell ref="A2:P2"/>
    <mergeCell ref="A3:P3"/>
    <mergeCell ref="A7:C7"/>
    <mergeCell ref="A94:C9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9">
    <cfRule type="duplicateValues" priority="3" dxfId="0">
      <formula>AND(COUNTIF($C$99:$C$99,C99)&gt;1,NOT(ISBLANK(C99)))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R94:R65536 R1:R8">
    <cfRule type="duplicateValues" priority="5" dxfId="0" stopIfTrue="1">
      <formula>AND(COUNTIF($R$94:$R$65536,R1)+COUNTIF($R$1:$R$8,R1)&gt;1,NOT(ISBLANK(R1)))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Amit Goyal</cp:lastModifiedBy>
  <cp:lastPrinted>2023-03-06T07:43:25Z</cp:lastPrinted>
  <dcterms:created xsi:type="dcterms:W3CDTF">2006-07-04T04:06:59Z</dcterms:created>
  <dcterms:modified xsi:type="dcterms:W3CDTF">2023-10-05T10:37:58Z</dcterms:modified>
  <cp:category/>
  <cp:version/>
  <cp:contentType/>
  <cp:contentStatus/>
</cp:coreProperties>
</file>