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firstSheet="3" activeTab="9"/>
  </bookViews>
  <sheets>
    <sheet name="JAN 2022" sheetId="1" r:id="rId1"/>
    <sheet name="FEB 2022" sheetId="2" r:id="rId2"/>
    <sheet name="MARCH 2022" sheetId="3" r:id="rId3"/>
    <sheet name="APRIL 2022" sheetId="4" r:id="rId4"/>
    <sheet name="MAY 2022" sheetId="5" r:id="rId5"/>
    <sheet name="JUNE 2022" sheetId="6" r:id="rId6"/>
    <sheet name="JULY 2022" sheetId="7" r:id="rId7"/>
    <sheet name="AUG 2022" sheetId="8" r:id="rId8"/>
    <sheet name="SEP 2022" sheetId="9" r:id="rId9"/>
    <sheet name="OCT 2022" sheetId="10" r:id="rId10"/>
  </sheets>
  <externalReferences>
    <externalReference r:id="rId13"/>
    <externalReference r:id="rId14"/>
    <externalReference r:id="rId15"/>
  </externalReferences>
  <definedNames>
    <definedName name="_xlnm._FilterDatabase" localSheetId="7" hidden="1">'AUG 2022'!$A$9:$T$94</definedName>
    <definedName name="_xlnm._FilterDatabase" localSheetId="1" hidden="1">'FEB 2022'!$A$10:$T$81</definedName>
    <definedName name="_xlnm._FilterDatabase" localSheetId="0" hidden="1">'JAN 2022'!$A$10:$T$81</definedName>
    <definedName name="_xlnm._FilterDatabase" localSheetId="8" hidden="1">'SEP 2022'!$A$9:$T$104</definedName>
    <definedName name="_xlnm.Print_Area" localSheetId="3">'APRIL 2022'!$A$1:$P$81</definedName>
    <definedName name="_xlnm.Print_Area" localSheetId="7">'AUG 2022'!$A$1:$P$94</definedName>
    <definedName name="_xlnm.Print_Area" localSheetId="1">'FEB 2022'!$A$1:$P$81</definedName>
    <definedName name="_xlnm.Print_Area" localSheetId="0">'JAN 2022'!$A$1:$P$81</definedName>
    <definedName name="_xlnm.Print_Area" localSheetId="6">'JULY 2022'!$A$1:$P$91</definedName>
    <definedName name="_xlnm.Print_Area" localSheetId="5">'JUNE 2022'!$A$1:$P$84</definedName>
    <definedName name="_xlnm.Print_Area" localSheetId="2">'MARCH 2022'!$A$1:$P$87</definedName>
    <definedName name="_xlnm.Print_Area" localSheetId="4">'MAY 2022'!$A$1:$Q$88</definedName>
    <definedName name="_xlnm.Print_Area" localSheetId="9">'OCT 2022'!$A$1:$P$90</definedName>
    <definedName name="_xlnm.Print_Area" localSheetId="8">'SEP 2022'!$A$1:$P$104</definedName>
    <definedName name="_xlnm.Print_Titles" localSheetId="3">'APRIL 2022'!$1:$10</definedName>
    <definedName name="_xlnm.Print_Titles" localSheetId="7">'AUG 2022'!$1:$9</definedName>
    <definedName name="_xlnm.Print_Titles" localSheetId="1">'FEB 2022'!$1:$10</definedName>
    <definedName name="_xlnm.Print_Titles" localSheetId="0">'JAN 2022'!$1:$10</definedName>
    <definedName name="_xlnm.Print_Titles" localSheetId="6">'JULY 2022'!$1:$9</definedName>
    <definedName name="_xlnm.Print_Titles" localSheetId="5">'JUNE 2022'!$1:$10</definedName>
    <definedName name="_xlnm.Print_Titles" localSheetId="2">'MARCH 2022'!$1:$10</definedName>
    <definedName name="_xlnm.Print_Titles" localSheetId="4">'MAY 2022'!$1:$10</definedName>
    <definedName name="_xlnm.Print_Titles" localSheetId="9">'OCT 2022'!$1:$9</definedName>
    <definedName name="_xlnm.Print_Titles" localSheetId="8">'SEP 2022'!$1:$9</definedName>
  </definedNames>
  <calcPr fullCalcOnLoad="1"/>
</workbook>
</file>

<file path=xl/sharedStrings.xml><?xml version="1.0" encoding="utf-8"?>
<sst xmlns="http://schemas.openxmlformats.org/spreadsheetml/2006/main" count="5705" uniqueCount="854">
  <si>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</si>
  <si>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</si>
  <si>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</si>
  <si>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</si>
  <si>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</si>
  <si>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</si>
  <si>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</si>
  <si>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</si>
  <si>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</si>
  <si>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</si>
  <si>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</si>
  <si>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</si>
  <si>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</si>
  <si>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</si>
  <si>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</si>
  <si>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</si>
  <si>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</si>
  <si>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</si>
  <si>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</si>
  <si>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ASHOK KUMAR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</si>
  <si>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</si>
  <si>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</si>
  <si>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</si>
  <si>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</si>
  <si>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</si>
  <si>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</si>
  <si>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</si>
  <si>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</si>
  <si>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RAM JANAM SHARMA</t>
  </si>
  <si>
    <t>BANK OF BARODA</t>
  </si>
  <si>
    <t>SHALIMAR BAGH, DELHI</t>
  </si>
  <si>
    <t>STATE BANK OF INDIA</t>
  </si>
  <si>
    <t>36207431856</t>
  </si>
  <si>
    <t>JAHANGIR PURI, DELHI</t>
  </si>
  <si>
    <t>SBIN0004840</t>
  </si>
  <si>
    <t>RUMIT</t>
  </si>
  <si>
    <t>ANKIT</t>
  </si>
  <si>
    <t>PRAKASH</t>
  </si>
  <si>
    <t>SARASWATI VIHAR, DELHI</t>
  </si>
  <si>
    <t>KARAWAL NAGAR, DELHI</t>
  </si>
  <si>
    <t>SBIN0006816</t>
  </si>
  <si>
    <t>CENTRAL BANK OF INDIA</t>
  </si>
  <si>
    <t>UCO BANK</t>
  </si>
  <si>
    <t>KOTAK MAHINDRA BANK</t>
  </si>
  <si>
    <t>PUSHPANJALI ENCLAVE, DELHI-110034</t>
  </si>
  <si>
    <t>FINO PAYMENTS BANK</t>
  </si>
  <si>
    <t>SATIVALI, THANE, MH</t>
  </si>
  <si>
    <t>FINO0001001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</si>
  <si>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</si>
  <si>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</si>
  <si>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</si>
  <si>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</si>
  <si>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</si>
  <si>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</si>
  <si>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</si>
  <si>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</si>
  <si>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</si>
  <si>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</si>
  <si>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</si>
  <si>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</si>
  <si>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UMESH KUMAR SHARMA</t>
  </si>
  <si>
    <t>20025684328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</si>
  <si>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</si>
  <si>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</si>
  <si>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</si>
  <si>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</si>
  <si>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</si>
  <si>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</si>
  <si>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</si>
  <si>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</si>
  <si>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</si>
  <si>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</si>
  <si>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</si>
  <si>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</si>
  <si>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</si>
  <si>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</si>
  <si>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</si>
  <si>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</si>
  <si>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</si>
  <si>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PARWATI</t>
  </si>
  <si>
    <t>SARASWATI DEVI</t>
  </si>
  <si>
    <t>PRADEEP</t>
  </si>
  <si>
    <t>RAKESH</t>
  </si>
  <si>
    <t>JITENDER</t>
  </si>
  <si>
    <t>AMAR NATH RAY</t>
  </si>
  <si>
    <t>SHRI PALE RAM</t>
  </si>
  <si>
    <t>KALU RAM</t>
  </si>
  <si>
    <t>DRIVER</t>
  </si>
  <si>
    <t>KARNATAKA BANK LTD</t>
  </si>
  <si>
    <t>PASCHIM VIHAR, DELHI-</t>
  </si>
  <si>
    <t>MANGOL PURI, DELHI</t>
  </si>
  <si>
    <t>CNRB0004126</t>
  </si>
  <si>
    <t>2507001700025579</t>
  </si>
  <si>
    <t>MOHANA, HR</t>
  </si>
  <si>
    <t>PUNB0250700</t>
  </si>
  <si>
    <t>42270100003765</t>
  </si>
  <si>
    <t>BARB0SARASW</t>
  </si>
  <si>
    <t>7427000100025611</t>
  </si>
  <si>
    <t>BADESRA, HR</t>
  </si>
  <si>
    <t>PUNB0742700</t>
  </si>
  <si>
    <t>CHHAWLA, MAIN ROAD, DELHI</t>
  </si>
  <si>
    <t>SURESH KUMAR</t>
  </si>
  <si>
    <t>542902010010159</t>
  </si>
  <si>
    <t>MAURYA ENCLAVE, PITAM PURA, DELHI</t>
  </si>
  <si>
    <t>UBIN0554294</t>
  </si>
  <si>
    <t>INDUSLND BANK</t>
  </si>
  <si>
    <t>DR. MUKHARJEE NAGAR, DELHI</t>
  </si>
  <si>
    <t>BARB0MUKDEL</t>
  </si>
  <si>
    <t>GORELAL SAH</t>
  </si>
  <si>
    <t>BALESHWAR SAH</t>
  </si>
  <si>
    <t>PUNEET BASOYA</t>
  </si>
  <si>
    <t>SUDHIR BASOYA</t>
  </si>
  <si>
    <t>SATVIR</t>
  </si>
  <si>
    <t>AJEET YADAV</t>
  </si>
  <si>
    <t>AVDHESH YADAV</t>
  </si>
  <si>
    <t>AC TECHNICIAN</t>
  </si>
  <si>
    <t>KARB0000548</t>
  </si>
  <si>
    <t>08691000101156</t>
  </si>
  <si>
    <t>PSIB0001030</t>
  </si>
  <si>
    <t>1513001500042961</t>
  </si>
  <si>
    <t>TRI NAGAR, DELHI</t>
  </si>
  <si>
    <t>PUNB0151300</t>
  </si>
  <si>
    <t xml:space="preserve">BARB0MUKAND </t>
  </si>
  <si>
    <t>20009766976</t>
  </si>
  <si>
    <t>DEEPAK</t>
  </si>
  <si>
    <t>RAJABABU</t>
  </si>
  <si>
    <t>MUSKAN</t>
  </si>
  <si>
    <t>ELECTRICIAN</t>
  </si>
  <si>
    <t>MASON</t>
  </si>
  <si>
    <t>FEBRICATOR</t>
  </si>
  <si>
    <t>YOGESH KUMAR</t>
  </si>
  <si>
    <t>CARPENTER</t>
  </si>
  <si>
    <t>AZAD SINGH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</si>
  <si>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</si>
  <si>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</si>
  <si>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</si>
  <si>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</si>
  <si>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</si>
  <si>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</si>
  <si>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</si>
  <si>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</si>
  <si>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</si>
  <si>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</si>
  <si>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</si>
  <si>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</si>
  <si>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</si>
  <si>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</si>
  <si>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</si>
  <si>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</si>
  <si>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</si>
  <si>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14362191067853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</si>
  <si>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</si>
  <si>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</si>
  <si>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</si>
  <si>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</si>
  <si>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</si>
  <si>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</si>
  <si>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</si>
  <si>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</si>
  <si>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</si>
  <si>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</si>
  <si>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</si>
  <si>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</si>
  <si>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</si>
  <si>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</si>
  <si>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</si>
  <si>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BHAWNA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</si>
  <si>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</si>
  <si>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</si>
  <si>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</si>
  <si>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</si>
  <si>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</si>
  <si>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</si>
  <si>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</si>
  <si>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</si>
  <si>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NAVIN KUMAR</t>
  </si>
  <si>
    <t>SHER SINGH</t>
  </si>
  <si>
    <t>STATE BANK OF BANK</t>
  </si>
  <si>
    <t>38395744197</t>
  </si>
  <si>
    <t>POOTH KHURD, KHANJHAWALA, DELHI</t>
  </si>
  <si>
    <t>SBIN0050375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</si>
  <si>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</si>
  <si>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</si>
  <si>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</si>
  <si>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</si>
  <si>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</si>
  <si>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</si>
  <si>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</si>
  <si>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02340110050835</t>
  </si>
  <si>
    <t>PANJABI BAGH, DELHI</t>
  </si>
  <si>
    <t>UCBA0000234</t>
  </si>
  <si>
    <t>20122944770</t>
  </si>
  <si>
    <t>PUNB0143610</t>
  </si>
  <si>
    <t>RADHE SHYAM PANCHAL</t>
  </si>
  <si>
    <t>LALIT KUMAR MISHRA</t>
  </si>
  <si>
    <t>RAM SUNDER MISHRA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</si>
  <si>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</si>
  <si>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</si>
  <si>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</si>
  <si>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</si>
  <si>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</si>
  <si>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</si>
  <si>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</si>
  <si>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</si>
  <si>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</si>
  <si>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</si>
  <si>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</si>
  <si>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</si>
  <si>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</si>
  <si>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</si>
  <si>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</si>
  <si>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</si>
  <si>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</si>
  <si>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</si>
  <si>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SOUTH INDIAN BANK</t>
  </si>
  <si>
    <t>0560053000002743</t>
  </si>
  <si>
    <t>PUNJABI BAGH, DELHI</t>
  </si>
  <si>
    <t>SIBL0000560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</si>
  <si>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</si>
  <si>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</si>
  <si>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</si>
  <si>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</si>
  <si>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</si>
  <si>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</si>
  <si>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</si>
  <si>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31474855649</t>
  </si>
  <si>
    <t>SBIN0006819</t>
  </si>
  <si>
    <t>3307752248</t>
  </si>
  <si>
    <t>CBIN0283328</t>
  </si>
  <si>
    <t>3655000100194244</t>
  </si>
  <si>
    <t>CHAUNDHERA DISTT BULANDSHAHR UP 202392</t>
  </si>
  <si>
    <t>PUNB0365500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</si>
  <si>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</si>
  <si>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</si>
  <si>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</si>
  <si>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</si>
  <si>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</si>
  <si>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</si>
  <si>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</si>
  <si>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</si>
  <si>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</si>
  <si>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</si>
  <si>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</si>
  <si>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</si>
  <si>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PANKAJ GAUTAM</t>
  </si>
  <si>
    <t>RAJENDRA PRASAD</t>
  </si>
  <si>
    <t>SATPAL</t>
  </si>
  <si>
    <t>OMPRKASH</t>
  </si>
  <si>
    <t>RAKESH KUMAR KHATRI</t>
  </si>
  <si>
    <t>FIRE MAN</t>
  </si>
  <si>
    <t>55148073427</t>
  </si>
  <si>
    <t>SBIN0050114</t>
  </si>
  <si>
    <t>BANK OF MAHARASHTRA</t>
  </si>
  <si>
    <t>20148432251</t>
  </si>
  <si>
    <t>33607050426</t>
  </si>
  <si>
    <t>RAILWAY ROAD, BAHADUR GARH, HR</t>
  </si>
  <si>
    <t>SBIN0000743</t>
  </si>
  <si>
    <t>50422849102</t>
  </si>
  <si>
    <t>SAINI KHERA,</t>
  </si>
  <si>
    <t>IDIB000S805</t>
  </si>
  <si>
    <t>520291040089393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</si>
  <si>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</si>
  <si>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</si>
  <si>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</si>
  <si>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</si>
  <si>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</si>
  <si>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</si>
  <si>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</si>
  <si>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</si>
  <si>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</si>
  <si>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</si>
  <si>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</si>
  <si>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</si>
  <si>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</si>
  <si>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36910400191</t>
  </si>
  <si>
    <t>CRPF GROUP, CENTRE KADARPUR, GURGAON, HR</t>
  </si>
  <si>
    <t>SBIN0017940</t>
  </si>
  <si>
    <t>20027479822</t>
  </si>
  <si>
    <t>JANAKPURI, DELHI</t>
  </si>
  <si>
    <t>MAHB0001188</t>
  </si>
  <si>
    <t>UNIT : CRECER HEALTHCARE LLP DELHI</t>
  </si>
  <si>
    <t>PURAN SINGH</t>
  </si>
  <si>
    <t>SUSIL KUMAR</t>
  </si>
  <si>
    <t>LALU PASWAN</t>
  </si>
  <si>
    <t>PRABHA BISHT</t>
  </si>
  <si>
    <t>KISHOR SINGH BISHT</t>
  </si>
  <si>
    <t>VISHAL</t>
  </si>
  <si>
    <t>SATISH KUMAR</t>
  </si>
  <si>
    <t>RAJ KUMAR SINGH</t>
  </si>
  <si>
    <t>JAIVEER</t>
  </si>
  <si>
    <t>PARSHURAM</t>
  </si>
  <si>
    <t>36298100002808</t>
  </si>
  <si>
    <t>35204418199</t>
  </si>
  <si>
    <t>SIKANDARPUR,</t>
  </si>
  <si>
    <t>SBIN0016620</t>
  </si>
  <si>
    <t>YES BANK</t>
  </si>
  <si>
    <t>005591800032226</t>
  </si>
  <si>
    <t>GREEN PARK, DELHI</t>
  </si>
  <si>
    <t>YESB0000055</t>
  </si>
  <si>
    <t>73298100000345</t>
  </si>
  <si>
    <t>BARB0DBROHI</t>
  </si>
  <si>
    <t>3931108004475</t>
  </si>
  <si>
    <t>SARSAUL, UP</t>
  </si>
  <si>
    <t>CNRB0003931</t>
  </si>
  <si>
    <t>39582665044</t>
  </si>
  <si>
    <t>SBIN0004841</t>
  </si>
  <si>
    <t>DINESH KUMAR-II</t>
  </si>
  <si>
    <t>RAM ASRE</t>
  </si>
  <si>
    <t>4126101002993</t>
  </si>
  <si>
    <t>MANGOL PURI INDUSTRIAL AREA, DELHI-110034</t>
  </si>
  <si>
    <t>YOGENDER</t>
  </si>
  <si>
    <t>KANHAIYA LAL</t>
  </si>
  <si>
    <t>SURAJ CHANDELIYA</t>
  </si>
  <si>
    <t>RANDHIR SINGH</t>
  </si>
  <si>
    <t>BHIM</t>
  </si>
  <si>
    <t>VEER PAL</t>
  </si>
  <si>
    <t>BHAGWAN DASS</t>
  </si>
  <si>
    <t>ROSHANTARA</t>
  </si>
  <si>
    <t>MD YUNUS</t>
  </si>
  <si>
    <t>PINKY</t>
  </si>
  <si>
    <t>MADHO SINGH</t>
  </si>
  <si>
    <t>PAWAN KUMAR</t>
  </si>
  <si>
    <t>KAUSHAL KISHORE SHAH</t>
  </si>
  <si>
    <t>SULTAN PURI, DELHI</t>
  </si>
  <si>
    <t>SBIN0004846</t>
  </si>
  <si>
    <t>30748148263</t>
  </si>
  <si>
    <t>08821000639089</t>
  </si>
  <si>
    <t>RANIBAGH, DELHI</t>
  </si>
  <si>
    <t>PSIB0000882</t>
  </si>
  <si>
    <t>50762122000200</t>
  </si>
  <si>
    <t>PUNB0190310</t>
  </si>
  <si>
    <t>09981000030899</t>
  </si>
  <si>
    <t>01772171000910</t>
  </si>
  <si>
    <t>KHERA KALAN, DELHI</t>
  </si>
  <si>
    <t>PUNB0017710</t>
  </si>
  <si>
    <t>21360100015265</t>
  </si>
  <si>
    <t>BADLI, DELHI</t>
  </si>
  <si>
    <t>BARB0TRDBAD</t>
  </si>
  <si>
    <t>5482500101574901</t>
  </si>
  <si>
    <t>RAKHI GUPTA</t>
  </si>
  <si>
    <t>NAND LAL GUPTA</t>
  </si>
  <si>
    <t>RAJNEESH KUMAR KNNAUJIA</t>
  </si>
  <si>
    <t>KAILASH PRASAD</t>
  </si>
  <si>
    <t>KANCHAN KUMAR</t>
  </si>
  <si>
    <t>UPENDER CHAUDRY</t>
  </si>
  <si>
    <t>NEHA</t>
  </si>
  <si>
    <t>ANIL KUMAR MISHRA</t>
  </si>
  <si>
    <t>0214005457</t>
  </si>
  <si>
    <t>KALKAJI, DELHI</t>
  </si>
  <si>
    <t>KKBK0000218</t>
  </si>
  <si>
    <t>AXIS BANK</t>
  </si>
  <si>
    <t>918010068313927</t>
  </si>
  <si>
    <t>UTIB0000015</t>
  </si>
  <si>
    <t>62170100001027</t>
  </si>
  <si>
    <t>BARB0VJROSE</t>
  </si>
  <si>
    <t>46240100006475</t>
  </si>
  <si>
    <t>SEC-22, ROHINI, DELHI-110085</t>
  </si>
  <si>
    <t>BARB0SECROH</t>
  </si>
  <si>
    <t>BHUPENDER SINGH RAWAT</t>
  </si>
  <si>
    <t>DEEWAN SINGH</t>
  </si>
  <si>
    <t>RUCHI SINGH</t>
  </si>
  <si>
    <t>PRASHANT SINGH</t>
  </si>
  <si>
    <t>SUNIL KUMAR</t>
  </si>
  <si>
    <t>RAMKISHAN</t>
  </si>
  <si>
    <t>10851473430</t>
  </si>
  <si>
    <t>40121695622</t>
  </si>
  <si>
    <t>SALON, RAE BARELI, UP</t>
  </si>
  <si>
    <t>SBIN0001095</t>
  </si>
  <si>
    <t>100091588682</t>
  </si>
  <si>
    <t>INDB0000360</t>
  </si>
  <si>
    <t>DIPAK GHOSH</t>
  </si>
  <si>
    <t>HARIPADA GHOSH</t>
  </si>
  <si>
    <t>104210100120879</t>
  </si>
  <si>
    <t>RAJDHANI ENCLAVE, DELHI</t>
  </si>
  <si>
    <t>UBIN0810428</t>
  </si>
  <si>
    <t>WITHOUT PF PAYMENT FOR THE MONTH  : JANUARY 2022</t>
  </si>
  <si>
    <t>DHIRENDRA KUMAR</t>
  </si>
  <si>
    <t>HIMANSHU</t>
  </si>
  <si>
    <t>RAJU SINGH</t>
  </si>
  <si>
    <t>AFROJ AHMAD</t>
  </si>
  <si>
    <t>BUDDHI RAM SHARMA</t>
  </si>
  <si>
    <t>CHHATHU SAH</t>
  </si>
  <si>
    <t>MOHAN LAL</t>
  </si>
  <si>
    <t>VIRENDRA SINGH</t>
  </si>
  <si>
    <t>06540100025902</t>
  </si>
  <si>
    <t>PURA BAZAR, UP</t>
  </si>
  <si>
    <t>BARB0PURABA</t>
  </si>
  <si>
    <t>602078598</t>
  </si>
  <si>
    <t>SEC-63, NOIDA, UP</t>
  </si>
  <si>
    <t>IDBI BANK</t>
  </si>
  <si>
    <t>0550104000164726</t>
  </si>
  <si>
    <t>KAROL BAGH, DELHI</t>
  </si>
  <si>
    <t>IBKL0000550</t>
  </si>
  <si>
    <t>673702010009888</t>
  </si>
  <si>
    <t>DHARUHERA, REWARI</t>
  </si>
  <si>
    <t>UBIN0567370</t>
  </si>
  <si>
    <t>IDIB000N615</t>
  </si>
  <si>
    <t>WITHOUT PF PAYMENT FOR THE MONTH  : FEBRUARY 2022</t>
  </si>
  <si>
    <t>BITTOO KUMAR</t>
  </si>
  <si>
    <t>NEETU</t>
  </si>
  <si>
    <t>RAM ANCHAL</t>
  </si>
  <si>
    <t>JYOTI</t>
  </si>
  <si>
    <t>ASHOK</t>
  </si>
  <si>
    <t>PARMOD KUMAR</t>
  </si>
  <si>
    <t>RAJESH KUMAR</t>
  </si>
  <si>
    <t>RATI PAL</t>
  </si>
  <si>
    <t>VIKAS</t>
  </si>
  <si>
    <t>4166001500089905</t>
  </si>
  <si>
    <t>PRASHANT VIHAR, DELHI</t>
  </si>
  <si>
    <t>PUNB0416600</t>
  </si>
  <si>
    <t>BANK OF INDIA</t>
  </si>
  <si>
    <t>609110510000007</t>
  </si>
  <si>
    <t>BUDHANPUR</t>
  </si>
  <si>
    <t>BKID0006091</t>
  </si>
  <si>
    <t>38735187334</t>
  </si>
  <si>
    <t>604910110002385</t>
  </si>
  <si>
    <t>UDYOG NAGAR, ROHTAK ROAD, DELHI-110041</t>
  </si>
  <si>
    <t>BKID0006049</t>
  </si>
  <si>
    <t>39245830717</t>
  </si>
  <si>
    <t>NANGLOI, DELHI</t>
  </si>
  <si>
    <t>SBIN0011548</t>
  </si>
  <si>
    <t>11162121036781</t>
  </si>
  <si>
    <t>CLUB ROAD, PUNJAABI BAGH, DELHI-</t>
  </si>
  <si>
    <t>PUNB0111610</t>
  </si>
  <si>
    <t>PARVEEN KUMAR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</si>
  <si>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</si>
  <si>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</si>
  <si>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</si>
  <si>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</si>
  <si>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</si>
  <si>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</si>
  <si>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</si>
  <si>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PRITAM KUMAR</t>
  </si>
  <si>
    <t>TIGER MANI</t>
  </si>
  <si>
    <t>HDFC BANK</t>
  </si>
  <si>
    <t>50100507668146</t>
  </si>
  <si>
    <t>MODEL TOWN-3, DELHI</t>
  </si>
  <si>
    <t>HDFC0001000</t>
  </si>
  <si>
    <t>5745670686</t>
  </si>
  <si>
    <t>EAST OF KAILASH, DELHI</t>
  </si>
  <si>
    <t>KKBK0004583</t>
  </si>
  <si>
    <t>50478090078</t>
  </si>
  <si>
    <t>NEW ROHTAK ROAD, DELHI-110005</t>
  </si>
  <si>
    <t>IDIB000N589</t>
  </si>
  <si>
    <t>7445727202</t>
  </si>
  <si>
    <t>MAMOOR PUR, DELHI</t>
  </si>
  <si>
    <t>KKBK0004631</t>
  </si>
  <si>
    <t>50100313312971</t>
  </si>
  <si>
    <t>GUJRAWALA TOWN, MODEL TOWN, DELHI</t>
  </si>
  <si>
    <t>HDFC0000247</t>
  </si>
  <si>
    <t>671302010022868</t>
  </si>
  <si>
    <t>KIRARI SULEMAN NAGAR, DELHI-110086</t>
  </si>
  <si>
    <t>UBIN0567132</t>
  </si>
  <si>
    <t>0577000102451781</t>
  </si>
  <si>
    <t>CHARKHI DADRI</t>
  </si>
  <si>
    <t>PUNB0057700</t>
  </si>
  <si>
    <t>WITHOUT PF PAYMENT FOR THE MONTH  : MARCH 2022</t>
  </si>
  <si>
    <t>WITHOUT PF PAYMENT FOR THE MONTH  : APRIL 2022</t>
  </si>
  <si>
    <t>ANNU</t>
  </si>
  <si>
    <t>SANJU CHAUHAN</t>
  </si>
  <si>
    <t>ICICI BANK</t>
  </si>
  <si>
    <t>181801507572</t>
  </si>
  <si>
    <t>WH-9, MAYAPURI, PHASE - I, NEW DELHI-110064</t>
  </si>
  <si>
    <t>ICIC0001818</t>
  </si>
  <si>
    <t>SANGEETA DEVI</t>
  </si>
  <si>
    <t>68016785474</t>
  </si>
  <si>
    <t>VIJAY TIWARI</t>
  </si>
  <si>
    <t>920010020887241</t>
  </si>
  <si>
    <t>UTIB0000593</t>
  </si>
  <si>
    <t>5482500101574900</t>
  </si>
  <si>
    <t>WITHOUT PF PAYMENT FOR THE MONTH  : MAY 2022</t>
  </si>
  <si>
    <t>USHA SHARMA</t>
  </si>
  <si>
    <t>AJAY KUMAR</t>
  </si>
  <si>
    <t>NITISH</t>
  </si>
  <si>
    <t>MAMTA</t>
  </si>
  <si>
    <t>RATAN DEEP</t>
  </si>
  <si>
    <t>MONA</t>
  </si>
  <si>
    <t>SAHIL</t>
  </si>
  <si>
    <t>SURESH</t>
  </si>
  <si>
    <t>PRAVIN-II</t>
  </si>
  <si>
    <t>KESHAV PRASAD</t>
  </si>
  <si>
    <t>PANKAJ KUMAR SINGH</t>
  </si>
  <si>
    <t>ASHOK KUMAR SINGH</t>
  </si>
  <si>
    <t>SAMIRAN NANDI</t>
  </si>
  <si>
    <t>BIKASH NANDI</t>
  </si>
  <si>
    <t>SUDHAKAR</t>
  </si>
  <si>
    <t>DANGAL</t>
  </si>
  <si>
    <t>ROHIT KUMAR</t>
  </si>
  <si>
    <t>RAM KISHAN</t>
  </si>
  <si>
    <t>GAUTAM</t>
  </si>
  <si>
    <t>LAXMAN SHASTRI</t>
  </si>
  <si>
    <t>PINKI SHARMA</t>
  </si>
  <si>
    <t>SHYAM SUNDER SHARMA</t>
  </si>
  <si>
    <t>2006119000606</t>
  </si>
  <si>
    <t>NEW SABZIMANDI, DELHI</t>
  </si>
  <si>
    <t>CNRB0002006</t>
  </si>
  <si>
    <t>21290100035604</t>
  </si>
  <si>
    <t>6446728935</t>
  </si>
  <si>
    <t>ROHINI, DELHI</t>
  </si>
  <si>
    <t>KKBK0000197</t>
  </si>
  <si>
    <t>08971000054667</t>
  </si>
  <si>
    <t>ASHOK VIHAR, DELHI</t>
  </si>
  <si>
    <t>PSIB0000897</t>
  </si>
  <si>
    <t>8745872470</t>
  </si>
  <si>
    <t>NETAJI SUBHASH PLACE, DELHI</t>
  </si>
  <si>
    <t>KKBK0000219</t>
  </si>
  <si>
    <t>5215598624</t>
  </si>
  <si>
    <t>CBIN0283503</t>
  </si>
  <si>
    <t>6745283708</t>
  </si>
  <si>
    <t>SEC-8, ROHINI, DELHI</t>
  </si>
  <si>
    <t>36758650291</t>
  </si>
  <si>
    <t>CHANDNI CHOWK, DELHI</t>
  </si>
  <si>
    <t>SBIN0000631</t>
  </si>
  <si>
    <t>722402120004690</t>
  </si>
  <si>
    <t>MUBARAKPUR</t>
  </si>
  <si>
    <t>UBIN0574970</t>
  </si>
  <si>
    <t>5801120000145</t>
  </si>
  <si>
    <t>MULTAN NAGAR</t>
  </si>
  <si>
    <t>CNRB0005801</t>
  </si>
  <si>
    <t>5482500101085301</t>
  </si>
  <si>
    <t>50100303979543</t>
  </si>
  <si>
    <t>GHAZIABAD - VASUNDHARA</t>
  </si>
  <si>
    <t>HDFC0000563</t>
  </si>
  <si>
    <t>720502120000561</t>
  </si>
  <si>
    <t>UBIN0572055</t>
  </si>
  <si>
    <t>WITHOUT PF PAYMENT FOR THE MONTH  : JUNE 2022</t>
  </si>
  <si>
    <t>KIRAN</t>
  </si>
  <si>
    <t>SOMESH VIR SINGH SISODIA</t>
  </si>
  <si>
    <t>SANJU KUMAR</t>
  </si>
  <si>
    <t>OM PRAKASH</t>
  </si>
  <si>
    <t>DEEPAK-II</t>
  </si>
  <si>
    <t>AJAB SINGH</t>
  </si>
  <si>
    <t>ANITA BISHT</t>
  </si>
  <si>
    <t>PRAKASH SINGH BISHT</t>
  </si>
  <si>
    <t>AADESH MIKHIYA</t>
  </si>
  <si>
    <t>DHANESHWAR MUKHIYA</t>
  </si>
  <si>
    <t>VIPIN PAL</t>
  </si>
  <si>
    <t>RAJRANI</t>
  </si>
  <si>
    <t>RAM ACHAL</t>
  </si>
  <si>
    <t>JAGANNATH PRASAD</t>
  </si>
  <si>
    <t>SACHIN KUMAR</t>
  </si>
  <si>
    <t>DEVENDER KUMAE</t>
  </si>
  <si>
    <t>SAVITRI DEVI</t>
  </si>
  <si>
    <t>RAJ KUMAR</t>
  </si>
  <si>
    <t>DALVEER</t>
  </si>
  <si>
    <t>RAMPAL</t>
  </si>
  <si>
    <t>UTKARSH SINGH</t>
  </si>
  <si>
    <t>VIPIN KUMAR SINGH</t>
  </si>
  <si>
    <t>SUNIL KUMAR-II</t>
  </si>
  <si>
    <t>LALI PASWAN</t>
  </si>
  <si>
    <t>BHUPENDER</t>
  </si>
  <si>
    <t>SHANKAR LAL</t>
  </si>
  <si>
    <t>33273864125</t>
  </si>
  <si>
    <t>MAJLISH PARK, DELHI</t>
  </si>
  <si>
    <t>SBIN0008109</t>
  </si>
  <si>
    <t>DBS BANK</t>
  </si>
  <si>
    <t>0609301000068943</t>
  </si>
  <si>
    <t>DBSS0IN0609</t>
  </si>
  <si>
    <t>08462413001078</t>
  </si>
  <si>
    <t>PUNB0084610</t>
  </si>
  <si>
    <t>603510310003159</t>
  </si>
  <si>
    <t>TILAK NAGAR, DELHI-</t>
  </si>
  <si>
    <t>BKID0006035</t>
  </si>
  <si>
    <t>37573117956</t>
  </si>
  <si>
    <t>SEC-24, ROHINI, DELHI</t>
  </si>
  <si>
    <t>SBIN0011551</t>
  </si>
  <si>
    <t>50100408696235</t>
  </si>
  <si>
    <t>HDFC0000711</t>
  </si>
  <si>
    <t>65220929448</t>
  </si>
  <si>
    <t>NANGLOI JAT, DELHI</t>
  </si>
  <si>
    <t>SBIN0051496</t>
  </si>
  <si>
    <t>254910100055496</t>
  </si>
  <si>
    <t>UBIN0825492</t>
  </si>
  <si>
    <t>33280100020188</t>
  </si>
  <si>
    <t>BARB0JAHANG</t>
  </si>
  <si>
    <t>10368936876</t>
  </si>
  <si>
    <t>AMDEBKAR NAGAR, DELHI</t>
  </si>
  <si>
    <t>SBIN0004842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</si>
  <si>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</si>
  <si>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</si>
  <si>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</si>
  <si>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</si>
  <si>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</si>
  <si>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465818210005650</t>
  </si>
  <si>
    <t>BHARWARI</t>
  </si>
  <si>
    <t>BKID0004658</t>
  </si>
  <si>
    <t>EQUITAS SMALL FINANCE BANK LIMITED</t>
  </si>
  <si>
    <t>100034586105</t>
  </si>
  <si>
    <t>KAROL BAGH , DELHI</t>
  </si>
  <si>
    <t>ESFB0020003</t>
  </si>
  <si>
    <t>35937136653</t>
  </si>
  <si>
    <t>SEC-11, ROHINI, DELHI</t>
  </si>
  <si>
    <t>SBIN0011550</t>
  </si>
  <si>
    <t>20255952885</t>
  </si>
  <si>
    <t>47810100004666</t>
  </si>
  <si>
    <t>MORNA, UP</t>
  </si>
  <si>
    <t>BARB0MORNAX</t>
  </si>
  <si>
    <t>WITHOUT PF PAYMENT FOR THE MONTH  : JULY 2022</t>
  </si>
  <si>
    <t>VINAY</t>
  </si>
  <si>
    <t>NAND LAL</t>
  </si>
  <si>
    <t>RAM LAKHAN</t>
  </si>
  <si>
    <t>PREETI</t>
  </si>
  <si>
    <t>GANGA SAGAR SINGH</t>
  </si>
  <si>
    <t>SANJAY KUMAR PASWAN</t>
  </si>
  <si>
    <t>RAMESH PASWAN</t>
  </si>
  <si>
    <t>254910100061345</t>
  </si>
  <si>
    <t>08462413000973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</si>
  <si>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</si>
  <si>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</si>
  <si>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</si>
  <si>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</si>
  <si>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</si>
  <si>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</si>
  <si>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</si>
  <si>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</si>
  <si>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</si>
  <si>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</si>
  <si>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PUSPA</t>
  </si>
  <si>
    <t>GANESHI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</si>
  <si>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</si>
  <si>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</si>
  <si>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</si>
  <si>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</si>
  <si>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</si>
  <si>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</si>
  <si>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</si>
  <si>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</si>
  <si>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</si>
  <si>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</si>
  <si>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</si>
  <si>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15371000000894</t>
  </si>
  <si>
    <t>STC ROHINI, DELHI</t>
  </si>
  <si>
    <t>PSIB0021537</t>
  </si>
  <si>
    <t>52082121007864</t>
  </si>
  <si>
    <t>SEC-5, ROHINI, NEAR VISHRAM CHOWK, DELHI</t>
  </si>
  <si>
    <t>37654871992</t>
  </si>
  <si>
    <t>MUNDKA, DELHI</t>
  </si>
  <si>
    <t>SBIN0006814</t>
  </si>
  <si>
    <t>cheque payment</t>
  </si>
  <si>
    <t>SEC-16, ROHINI, DELHI</t>
  </si>
  <si>
    <t>UBIN0557838</t>
  </si>
  <si>
    <t>578302010015417</t>
  </si>
  <si>
    <t>WITHOUT PF PAYMENT FOR THE MONTH  : AUG 2022</t>
  </si>
  <si>
    <t>SATYAVIR</t>
  </si>
  <si>
    <t>VIDYA RAM</t>
  </si>
  <si>
    <t>SANGEETA</t>
  </si>
  <si>
    <t>BHAWANA</t>
  </si>
  <si>
    <t>MUKESH</t>
  </si>
  <si>
    <t>MANJU DEVI</t>
  </si>
  <si>
    <t>JAGDISH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</si>
  <si>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</si>
  <si>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</si>
  <si>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</si>
  <si>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</si>
  <si>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</si>
  <si>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</si>
  <si>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</si>
  <si>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</si>
  <si>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</si>
  <si>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</si>
  <si>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</si>
  <si>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</si>
  <si>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</si>
  <si>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VINOD</t>
  </si>
  <si>
    <t>RAM SUNDER</t>
  </si>
  <si>
    <t>HARVINDER</t>
  </si>
  <si>
    <t>RANBIR</t>
  </si>
  <si>
    <t>MAHENDDER KUMAR</t>
  </si>
  <si>
    <t>PREM SUKH</t>
  </si>
  <si>
    <t>TOILOR</t>
  </si>
  <si>
    <t>4810001700001521</t>
  </si>
  <si>
    <t>PUNB0481000</t>
  </si>
  <si>
    <t>448702010053272</t>
  </si>
  <si>
    <t>OCHANDI DELHI</t>
  </si>
  <si>
    <t>UBIN0544876</t>
  </si>
  <si>
    <t>639402010014854</t>
  </si>
  <si>
    <t>UBIN0563943</t>
  </si>
  <si>
    <t>91452600003336</t>
  </si>
  <si>
    <t>SEC-23A, DWARKA</t>
  </si>
  <si>
    <t>CNRB0019140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</si>
  <si>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</si>
  <si>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</si>
  <si>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</si>
  <si>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</si>
  <si>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</si>
  <si>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</si>
  <si>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</si>
  <si>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</si>
  <si>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</si>
  <si>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</si>
  <si>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</si>
  <si>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</si>
  <si>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</si>
  <si>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</si>
  <si>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</si>
  <si>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33561569905</t>
  </si>
  <si>
    <t>6580000100043593</t>
  </si>
  <si>
    <t>PUNB0658000</t>
  </si>
  <si>
    <t>7043760234</t>
  </si>
  <si>
    <t>5446528903</t>
  </si>
  <si>
    <t>AHMEDABAD-GHANTAKARNA MARKET</t>
  </si>
  <si>
    <t>KKBK0000811</t>
  </si>
  <si>
    <t>PUSHPANJALI ENCLAVE, DELHI</t>
  </si>
  <si>
    <t>NUTAN</t>
  </si>
  <si>
    <t>TARA DEVI</t>
  </si>
  <si>
    <t>AMARJEET KUMAR</t>
  </si>
  <si>
    <t>PREETI-II</t>
  </si>
  <si>
    <t>AMARNATH</t>
  </si>
  <si>
    <t>SUMIT-II</t>
  </si>
  <si>
    <t>RAMVEER</t>
  </si>
  <si>
    <t>TAYAB ALI</t>
  </si>
  <si>
    <t>SUNITA VERMA</t>
  </si>
  <si>
    <t>PREM SINGH</t>
  </si>
  <si>
    <t>SUNITA</t>
  </si>
  <si>
    <t>DHEERAJ KUMAR</t>
  </si>
  <si>
    <t>SUNITA YADAV-II</t>
  </si>
  <si>
    <t>RAHUL YADAV</t>
  </si>
  <si>
    <t>JYOTI-2</t>
  </si>
  <si>
    <t>CHOTE LAL</t>
  </si>
  <si>
    <t>DEEPAK KUMAR-III</t>
  </si>
  <si>
    <t>KANWARPAL SINGH</t>
  </si>
  <si>
    <t>VISHNU-II</t>
  </si>
  <si>
    <t>CHOTAK SAHANI</t>
  </si>
  <si>
    <t>RANJEET KUMAR</t>
  </si>
  <si>
    <t>GANESHI PRASAD</t>
  </si>
  <si>
    <t>YOGESH-II</t>
  </si>
  <si>
    <t>CHANDER PAL</t>
  </si>
  <si>
    <t>NAND KISHORE</t>
  </si>
  <si>
    <t>BABLI</t>
  </si>
  <si>
    <t>RAMESH CHANDRA</t>
  </si>
  <si>
    <t>AMIT KUMAR</t>
  </si>
  <si>
    <t>RAJU SHAH</t>
  </si>
  <si>
    <t>SAVITA</t>
  </si>
  <si>
    <t>DILIP PAL</t>
  </si>
  <si>
    <t>RAVI</t>
  </si>
  <si>
    <t>RAJESH KUMAR SAH</t>
  </si>
  <si>
    <t>SURESH SAH</t>
  </si>
  <si>
    <t>SHUBHAM MAURYA</t>
  </si>
  <si>
    <t>SANDEEP</t>
  </si>
  <si>
    <t>KANWAR LAL</t>
  </si>
  <si>
    <t>NASRUDDIN ANSARI</t>
  </si>
  <si>
    <t>M D WAHID</t>
  </si>
  <si>
    <t>AYUSH KUMAR</t>
  </si>
  <si>
    <t>ANIL KUMAR</t>
  </si>
  <si>
    <t>BALRAM</t>
  </si>
  <si>
    <t>GOVIND RAM</t>
  </si>
  <si>
    <t>JAI PRAKASH SINGH</t>
  </si>
  <si>
    <t>KIRPALI SINGH</t>
  </si>
  <si>
    <t>TOTA RAM</t>
  </si>
  <si>
    <t>AAKANSHA</t>
  </si>
  <si>
    <t>BANWARI LAL</t>
  </si>
  <si>
    <t>RAM PRASAD</t>
  </si>
  <si>
    <t>RAJNISH KUMAR</t>
  </si>
  <si>
    <t>SHIV NATH GUPTA</t>
  </si>
  <si>
    <t>RAM AVTAR GUPTA</t>
  </si>
  <si>
    <t>SOBHA DEVI</t>
  </si>
  <si>
    <t>GORE LAL</t>
  </si>
  <si>
    <t>3602165572</t>
  </si>
  <si>
    <t>CBIN0283504</t>
  </si>
  <si>
    <t>50142251000844</t>
  </si>
  <si>
    <t>PUNB0501410</t>
  </si>
  <si>
    <t>20255952900</t>
  </si>
  <si>
    <t>110062187949</t>
  </si>
  <si>
    <t>DELHI ALIPUR</t>
  </si>
  <si>
    <t>CNRB0019136</t>
  </si>
  <si>
    <t>20440847387</t>
  </si>
  <si>
    <t>SEC-19, NOIDA, UP</t>
  </si>
  <si>
    <t>SBIN0011859</t>
  </si>
  <si>
    <t>01772121038505</t>
  </si>
  <si>
    <t>DELHI KHERA KALAN</t>
  </si>
  <si>
    <t>2972108005580</t>
  </si>
  <si>
    <t>NO: 1177, KANJHAWALA ROAD, BAWANA, DELHI - 110039</t>
  </si>
  <si>
    <t>CNRB0002972</t>
  </si>
  <si>
    <t>4866001700046637</t>
  </si>
  <si>
    <t>JHARODA KALA, DELHI</t>
  </si>
  <si>
    <t>PUNB0486600</t>
  </si>
  <si>
    <t>6225000100037039</t>
  </si>
  <si>
    <t>MAIN BAWANA ROAD, SHAHABAD</t>
  </si>
  <si>
    <t>PUNB0622500</t>
  </si>
  <si>
    <t>33534198806</t>
  </si>
  <si>
    <t>SANT NIRANKARI COLONY</t>
  </si>
  <si>
    <t>SBIN0007627</t>
  </si>
  <si>
    <t>73298100001335</t>
  </si>
  <si>
    <t>40321610378</t>
  </si>
  <si>
    <t>THANA BHAWAN MUZAFFARNAGAR</t>
  </si>
  <si>
    <t>SBIN0010155</t>
  </si>
  <si>
    <t>48750100008664</t>
  </si>
  <si>
    <t>SHAHABAD DAULAT PUR, DELHI-110042</t>
  </si>
  <si>
    <t>BARB0SHADAU</t>
  </si>
  <si>
    <t>4889101005057</t>
  </si>
  <si>
    <t>CNRB0004889</t>
  </si>
  <si>
    <t>82798100000035</t>
  </si>
  <si>
    <t>SANGAM VIHAR, DELHI</t>
  </si>
  <si>
    <t>BARB0VJSANV</t>
  </si>
  <si>
    <t>1206104000500814</t>
  </si>
  <si>
    <t>02340110022474</t>
  </si>
  <si>
    <t>110051222866</t>
  </si>
  <si>
    <t>HAIDERPUR, DELHI</t>
  </si>
  <si>
    <t>CNRB0019021</t>
  </si>
  <si>
    <t>6584000100068428</t>
  </si>
  <si>
    <t>52082191065832</t>
  </si>
  <si>
    <t>254910100017566</t>
  </si>
  <si>
    <t>467902010121476</t>
  </si>
  <si>
    <t>UBIN0546798</t>
  </si>
  <si>
    <t>0314104395</t>
  </si>
  <si>
    <t>KKBK0004604</t>
  </si>
  <si>
    <t>4607001500005565</t>
  </si>
  <si>
    <t>PUNB0460700</t>
  </si>
  <si>
    <t>371302010153466</t>
  </si>
  <si>
    <t>DEORIA, UP</t>
  </si>
  <si>
    <t>UBIN0537136</t>
  </si>
  <si>
    <t>0195108066346</t>
  </si>
  <si>
    <t>SIKANDRA RAO, HATHRA</t>
  </si>
  <si>
    <t>CNRB0000195</t>
  </si>
  <si>
    <t>55152032622</t>
  </si>
  <si>
    <t>0341001700005663</t>
  </si>
  <si>
    <t>GHAZIABAD, UP</t>
  </si>
  <si>
    <t>34442465542</t>
  </si>
  <si>
    <t>41231735368</t>
  </si>
  <si>
    <t>520101020777351</t>
  </si>
  <si>
    <t>040001514295</t>
  </si>
  <si>
    <t>SUNDER NAGAR, DELHI</t>
  </si>
  <si>
    <t>ICIC0000400</t>
  </si>
  <si>
    <t>90212010127502</t>
  </si>
  <si>
    <t>39187214148</t>
  </si>
  <si>
    <t>SBIN0009083</t>
  </si>
  <si>
    <t>WITHOUT PF PAYMENT FOR THE MONTH  : SEP 2022</t>
  </si>
  <si>
    <t>WITHOUT PF PAYMENT FOR THE MONTH  : OCT 2022</t>
  </si>
  <si>
    <t>BUDDHIRAM SHARMA</t>
  </si>
  <si>
    <t>PRAKASH BISHT</t>
  </si>
  <si>
    <t>ROOP SINGH BISHT</t>
  </si>
  <si>
    <t>TINKOO</t>
  </si>
  <si>
    <t>NARAYAN DAS</t>
  </si>
  <si>
    <t>PREM WATI</t>
  </si>
  <si>
    <t>SANDHYA</t>
  </si>
  <si>
    <t>JITENDER KUMAR</t>
  </si>
  <si>
    <t>IDIB000A687</t>
  </si>
  <si>
    <t>30242904892</t>
  </si>
  <si>
    <t>SBIN0001551</t>
  </si>
  <si>
    <t>53098100011175</t>
  </si>
  <si>
    <t>2591101017286</t>
  </si>
  <si>
    <t>SARITA VIHAR, DELHI</t>
  </si>
  <si>
    <t>CNRB0002591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</si>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</sst>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2"/>
      <name val="Cambria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22" fillId="34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4" fillId="0" borderId="0" xfId="0" applyFont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1" fontId="52" fillId="34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34" borderId="0" xfId="0" applyFill="1" applyAlignment="1" quotePrefix="1">
      <alignment horizontal="left"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1" fontId="49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1\Downloads\Attendance%20sheet%20of%20January%202022%20SS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esh\paysheet_2022\SEPT%202022\ATTENDANCE%20SEP-2022\delhi\546%20CRECER%20HEALTHCARE%20LLP,%20DELHI%20ATTENDANCE%20SEP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esh\paysheet_2022\OCT%202022\ATTENDANCE%20OCT-2022\DELHI\546%20CRECER%20HEALTHCARE%20LLP%20ATTENDANCE%20OCT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PF"/>
      <sheetName val="WITHOUT PF"/>
      <sheetName val="Sheet1"/>
    </sheetNames>
    <sheetDataSet>
      <sheetData sheetId="1">
        <row r="6">
          <cell r="B6">
            <v>2214563816</v>
          </cell>
          <cell r="C6" t="str">
            <v>SF-302</v>
          </cell>
          <cell r="D6" t="str">
            <v>BHAWNA</v>
          </cell>
          <cell r="E6" t="str">
            <v>ASHOK KUMAR</v>
          </cell>
          <cell r="F6" t="str">
            <v>ASST.</v>
          </cell>
          <cell r="AD6" t="str">
            <v>P</v>
          </cell>
          <cell r="AE6" t="str">
            <v>P</v>
          </cell>
          <cell r="AF6" t="str">
            <v>HD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WO</v>
          </cell>
          <cell r="AK6" t="str">
            <v>P</v>
          </cell>
          <cell r="AL6">
            <v>6</v>
          </cell>
          <cell r="AM6">
            <v>1</v>
          </cell>
          <cell r="AN6">
            <v>1</v>
          </cell>
          <cell r="AO6">
            <v>0</v>
          </cell>
        </row>
        <row r="7">
          <cell r="F7" t="str">
            <v>OT HRS.</v>
          </cell>
        </row>
        <row r="8">
          <cell r="B8">
            <v>2214673015</v>
          </cell>
          <cell r="C8" t="str">
            <v>SF-446</v>
          </cell>
          <cell r="D8" t="str">
            <v>UMESH KUMAR SHARMA</v>
          </cell>
          <cell r="E8" t="str">
            <v>RAM JANAM SHARMA</v>
          </cell>
          <cell r="F8" t="str">
            <v>GDA</v>
          </cell>
          <cell r="G8" t="str">
            <v>P</v>
          </cell>
          <cell r="H8" t="str">
            <v>CL</v>
          </cell>
          <cell r="I8" t="str">
            <v>P</v>
          </cell>
          <cell r="J8" t="str">
            <v>P</v>
          </cell>
          <cell r="K8" t="str">
            <v>WO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WO</v>
          </cell>
          <cell r="S8" t="str">
            <v>P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HD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WO</v>
          </cell>
          <cell r="AL8">
            <v>25</v>
          </cell>
          <cell r="AM8">
            <v>4</v>
          </cell>
          <cell r="AN8">
            <v>1</v>
          </cell>
          <cell r="AO8">
            <v>1</v>
          </cell>
        </row>
        <row r="9">
          <cell r="F9" t="str">
            <v>OT HRS.</v>
          </cell>
          <cell r="I9">
            <v>8</v>
          </cell>
          <cell r="J9">
            <v>8</v>
          </cell>
          <cell r="K9">
            <v>16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3</v>
          </cell>
          <cell r="R9">
            <v>8</v>
          </cell>
          <cell r="Z9">
            <v>8</v>
          </cell>
        </row>
        <row r="10">
          <cell r="B10">
            <v>2214686739</v>
          </cell>
          <cell r="C10" t="str">
            <v>SF-465</v>
          </cell>
          <cell r="D10" t="str">
            <v>SHYAM LAL MAURYA</v>
          </cell>
          <cell r="E10" t="str">
            <v>SUKH RAM</v>
          </cell>
          <cell r="F10" t="str">
            <v>GAS MANIFOLD</v>
          </cell>
          <cell r="G10" t="str">
            <v>P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WO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WO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WO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HD</v>
          </cell>
          <cell r="AG10" t="str">
            <v>P</v>
          </cell>
          <cell r="AH10" t="str">
            <v>WO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1</v>
          </cell>
          <cell r="AO10">
            <v>0</v>
          </cell>
        </row>
        <row r="11">
          <cell r="F11" t="str">
            <v>OT HRS.</v>
          </cell>
          <cell r="O11">
            <v>6</v>
          </cell>
          <cell r="AA11">
            <v>6</v>
          </cell>
          <cell r="AF11">
            <v>12</v>
          </cell>
          <cell r="AI11">
            <v>12</v>
          </cell>
          <cell r="AJ11">
            <v>6</v>
          </cell>
        </row>
        <row r="12">
          <cell r="B12">
            <v>2214693166</v>
          </cell>
          <cell r="C12" t="str">
            <v>SF-473</v>
          </cell>
          <cell r="D12" t="str">
            <v>PRADEEP</v>
          </cell>
          <cell r="E12" t="str">
            <v>SHRI PALE RAM</v>
          </cell>
          <cell r="F12" t="str">
            <v>DRIVER</v>
          </cell>
          <cell r="G12" t="str">
            <v>P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WO</v>
          </cell>
          <cell r="Z12" t="str">
            <v>WO</v>
          </cell>
          <cell r="AA12" t="str">
            <v>CL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P</v>
          </cell>
          <cell r="AH12" t="str">
            <v>WO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26</v>
          </cell>
          <cell r="AM12">
            <v>4</v>
          </cell>
          <cell r="AN12">
            <v>0</v>
          </cell>
          <cell r="AO12">
            <v>1</v>
          </cell>
        </row>
        <row r="13">
          <cell r="F13" t="str">
            <v>OT HRS.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12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4</v>
          </cell>
          <cell r="AG13">
            <v>4</v>
          </cell>
          <cell r="AH13">
            <v>12</v>
          </cell>
          <cell r="AI13">
            <v>4</v>
          </cell>
          <cell r="AJ13">
            <v>4</v>
          </cell>
          <cell r="AK13">
            <v>4</v>
          </cell>
        </row>
        <row r="14">
          <cell r="B14">
            <v>2214693167</v>
          </cell>
          <cell r="C14" t="str">
            <v>SF-474</v>
          </cell>
          <cell r="D14" t="str">
            <v>RAKESH</v>
          </cell>
          <cell r="E14" t="str">
            <v>KALU RAM</v>
          </cell>
          <cell r="F14" t="str">
            <v>DRIVER</v>
          </cell>
          <cell r="G14" t="str">
            <v>P</v>
          </cell>
          <cell r="H14" t="str">
            <v>WO</v>
          </cell>
          <cell r="I14" t="str">
            <v>P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WO</v>
          </cell>
          <cell r="W14" t="str">
            <v>P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CL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26</v>
          </cell>
          <cell r="AM14">
            <v>4</v>
          </cell>
          <cell r="AN14">
            <v>0</v>
          </cell>
          <cell r="AO14">
            <v>1</v>
          </cell>
        </row>
        <row r="15">
          <cell r="F15" t="str">
            <v>OT HRS.</v>
          </cell>
          <cell r="G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P15">
            <v>4</v>
          </cell>
          <cell r="Q15">
            <v>4</v>
          </cell>
          <cell r="R15">
            <v>4</v>
          </cell>
          <cell r="S15">
            <v>4</v>
          </cell>
          <cell r="T15">
            <v>4</v>
          </cell>
          <cell r="U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D15">
            <v>4</v>
          </cell>
          <cell r="AE15">
            <v>12</v>
          </cell>
          <cell r="AF15">
            <v>4</v>
          </cell>
          <cell r="AG15">
            <v>4</v>
          </cell>
          <cell r="AH15">
            <v>4</v>
          </cell>
          <cell r="AJ15">
            <v>4</v>
          </cell>
          <cell r="AK15">
            <v>4</v>
          </cell>
        </row>
        <row r="16">
          <cell r="B16">
            <v>2214718777</v>
          </cell>
          <cell r="C16" t="str">
            <v>SF-494</v>
          </cell>
          <cell r="D16" t="str">
            <v>AJEET YADAV</v>
          </cell>
          <cell r="E16" t="str">
            <v>AVDHESH YADAV</v>
          </cell>
          <cell r="F16" t="str">
            <v>AC TECHNICIAN</v>
          </cell>
          <cell r="G16" t="str">
            <v>P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WO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P</v>
          </cell>
          <cell r="R16" t="str">
            <v>WO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WO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27</v>
          </cell>
          <cell r="AM16">
            <v>4</v>
          </cell>
          <cell r="AN16">
            <v>0</v>
          </cell>
          <cell r="AO16">
            <v>0</v>
          </cell>
        </row>
        <row r="17">
          <cell r="F17" t="str">
            <v>OT HRS.</v>
          </cell>
          <cell r="I17">
            <v>5</v>
          </cell>
          <cell r="K17">
            <v>12</v>
          </cell>
          <cell r="L17">
            <v>4</v>
          </cell>
          <cell r="M17">
            <v>4</v>
          </cell>
          <cell r="N17">
            <v>12</v>
          </cell>
          <cell r="R17">
            <v>10</v>
          </cell>
          <cell r="W17">
            <v>4</v>
          </cell>
          <cell r="X17">
            <v>2</v>
          </cell>
          <cell r="Y17">
            <v>6</v>
          </cell>
          <cell r="AA17">
            <v>12</v>
          </cell>
          <cell r="AC17">
            <v>6</v>
          </cell>
          <cell r="AF17">
            <v>12</v>
          </cell>
        </row>
        <row r="18">
          <cell r="B18">
            <v>2214617499</v>
          </cell>
          <cell r="C18" t="str">
            <v>SF-532</v>
          </cell>
          <cell r="D18" t="str">
            <v>HARJEET KAUR</v>
          </cell>
          <cell r="E18" t="str">
            <v>TIRLOCHAN SINGH</v>
          </cell>
          <cell r="F18" t="str">
            <v>GDA</v>
          </cell>
          <cell r="G18" t="str">
            <v>LEFT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F19" t="str">
            <v>OT HRS.</v>
          </cell>
        </row>
        <row r="20">
          <cell r="B20">
            <v>2214585625</v>
          </cell>
          <cell r="C20" t="str">
            <v>SF-539</v>
          </cell>
          <cell r="D20" t="str">
            <v>KARAN KUMAR</v>
          </cell>
          <cell r="E20" t="str">
            <v>RAJU PRAJAPATI</v>
          </cell>
          <cell r="F20" t="str">
            <v>GDA</v>
          </cell>
          <cell r="G20" t="str">
            <v>LEFT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F21" t="str">
            <v>OT HRS.</v>
          </cell>
        </row>
        <row r="22">
          <cell r="B22">
            <v>2214642891</v>
          </cell>
          <cell r="C22" t="str">
            <v>SF-540</v>
          </cell>
          <cell r="D22" t="str">
            <v>RUMIT</v>
          </cell>
          <cell r="E22" t="str">
            <v>RADHE SHYAM PANCHAL</v>
          </cell>
          <cell r="F22" t="str">
            <v>GDA</v>
          </cell>
          <cell r="G22" t="str">
            <v>P</v>
          </cell>
          <cell r="H22" t="str">
            <v>WO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CL</v>
          </cell>
          <cell r="W22" t="str">
            <v>P</v>
          </cell>
          <cell r="X22" t="str">
            <v>P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WO</v>
          </cell>
          <cell r="AD22" t="str">
            <v>P</v>
          </cell>
          <cell r="AE22" t="str">
            <v>P</v>
          </cell>
          <cell r="AF22" t="str">
            <v>HD</v>
          </cell>
          <cell r="AG22" t="str">
            <v>P</v>
          </cell>
          <cell r="AH22" t="str">
            <v>P</v>
          </cell>
          <cell r="AI22" t="str">
            <v>P</v>
          </cell>
          <cell r="AJ22" t="str">
            <v>WO</v>
          </cell>
          <cell r="AL22">
            <v>24</v>
          </cell>
          <cell r="AM22">
            <v>4</v>
          </cell>
          <cell r="AN22">
            <v>1</v>
          </cell>
          <cell r="AO22">
            <v>1</v>
          </cell>
        </row>
        <row r="23">
          <cell r="F23" t="str">
            <v>OT HRS.</v>
          </cell>
          <cell r="G23">
            <v>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8</v>
          </cell>
          <cell r="N23">
            <v>8</v>
          </cell>
          <cell r="P23">
            <v>8</v>
          </cell>
          <cell r="Q23">
            <v>8</v>
          </cell>
          <cell r="R23">
            <v>3</v>
          </cell>
        </row>
        <row r="24">
          <cell r="B24">
            <v>2214747111</v>
          </cell>
          <cell r="C24" t="str">
            <v>SF-543</v>
          </cell>
          <cell r="D24" t="str">
            <v>LALIT KUMAR MISHRA</v>
          </cell>
          <cell r="E24" t="str">
            <v>RAM SUNDER MISHRA</v>
          </cell>
          <cell r="F24" t="str">
            <v>DRIVER</v>
          </cell>
          <cell r="G24" t="str">
            <v>P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WO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P</v>
          </cell>
          <cell r="Z24" t="str">
            <v>P</v>
          </cell>
          <cell r="AA24" t="str">
            <v>WO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P</v>
          </cell>
          <cell r="AF24" t="str">
            <v>P</v>
          </cell>
          <cell r="AG24" t="str">
            <v>P</v>
          </cell>
          <cell r="AH24" t="str">
            <v>CL</v>
          </cell>
          <cell r="AI24" t="str">
            <v>P</v>
          </cell>
          <cell r="AJ24" t="str">
            <v>WO</v>
          </cell>
          <cell r="AK24" t="str">
            <v>WO</v>
          </cell>
          <cell r="AL24">
            <v>26</v>
          </cell>
          <cell r="AM24">
            <v>4</v>
          </cell>
          <cell r="AN24">
            <v>0</v>
          </cell>
          <cell r="AO24">
            <v>1</v>
          </cell>
        </row>
        <row r="25">
          <cell r="F25" t="str">
            <v>OT HRS.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4</v>
          </cell>
          <cell r="L25">
            <v>4</v>
          </cell>
          <cell r="M25">
            <v>4</v>
          </cell>
          <cell r="N25">
            <v>4</v>
          </cell>
          <cell r="O25">
            <v>4</v>
          </cell>
          <cell r="P25">
            <v>4</v>
          </cell>
          <cell r="Q25">
            <v>4</v>
          </cell>
          <cell r="R25">
            <v>12</v>
          </cell>
          <cell r="S25">
            <v>4</v>
          </cell>
          <cell r="T25">
            <v>4</v>
          </cell>
          <cell r="U25">
            <v>4</v>
          </cell>
          <cell r="V25">
            <v>4</v>
          </cell>
          <cell r="W25">
            <v>4</v>
          </cell>
          <cell r="X25">
            <v>4</v>
          </cell>
          <cell r="Y25">
            <v>4</v>
          </cell>
          <cell r="Z25">
            <v>4</v>
          </cell>
          <cell r="AA25">
            <v>12</v>
          </cell>
          <cell r="AB25">
            <v>4</v>
          </cell>
          <cell r="AC25">
            <v>4</v>
          </cell>
          <cell r="AD25">
            <v>4</v>
          </cell>
          <cell r="AE25">
            <v>4</v>
          </cell>
          <cell r="AF25">
            <v>4</v>
          </cell>
          <cell r="AG25">
            <v>4</v>
          </cell>
        </row>
        <row r="26">
          <cell r="B26">
            <v>2214273439</v>
          </cell>
          <cell r="C26" t="str">
            <v>SF-544</v>
          </cell>
          <cell r="D26" t="str">
            <v>GARIBA</v>
          </cell>
          <cell r="E26" t="str">
            <v>GURU</v>
          </cell>
          <cell r="F26" t="str">
            <v>MASON</v>
          </cell>
          <cell r="G26" t="str">
            <v>P</v>
          </cell>
          <cell r="H26" t="str">
            <v>WO</v>
          </cell>
          <cell r="I26" t="str">
            <v>P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WO</v>
          </cell>
          <cell r="P26" t="str">
            <v>P</v>
          </cell>
          <cell r="Q26" t="str">
            <v>P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WO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WO</v>
          </cell>
          <cell r="AD26" t="str">
            <v>P</v>
          </cell>
          <cell r="AE26" t="str">
            <v>P</v>
          </cell>
          <cell r="AF26" t="str">
            <v>HD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26</v>
          </cell>
          <cell r="AM26">
            <v>4</v>
          </cell>
          <cell r="AN26">
            <v>1</v>
          </cell>
          <cell r="AO26">
            <v>0</v>
          </cell>
        </row>
        <row r="27">
          <cell r="F27" t="str">
            <v>OT HRS.</v>
          </cell>
          <cell r="H27">
            <v>12</v>
          </cell>
          <cell r="I27">
            <v>4</v>
          </cell>
          <cell r="J27">
            <v>4</v>
          </cell>
          <cell r="O27">
            <v>8</v>
          </cell>
          <cell r="P27">
            <v>4</v>
          </cell>
          <cell r="R27">
            <v>4</v>
          </cell>
          <cell r="T27">
            <v>4</v>
          </cell>
          <cell r="V27">
            <v>12</v>
          </cell>
          <cell r="AC27">
            <v>12</v>
          </cell>
          <cell r="AD27">
            <v>4</v>
          </cell>
          <cell r="AE27">
            <v>4</v>
          </cell>
          <cell r="AK27">
            <v>4</v>
          </cell>
        </row>
        <row r="28">
          <cell r="B28">
            <v>2214385825</v>
          </cell>
          <cell r="C28" t="str">
            <v>SF-545</v>
          </cell>
          <cell r="D28" t="str">
            <v>SAURABH MISHRA</v>
          </cell>
          <cell r="E28" t="str">
            <v>RAMAVTAR MISHRA</v>
          </cell>
          <cell r="F28" t="str">
            <v>GAS MANIFOLD</v>
          </cell>
          <cell r="G28" t="str">
            <v>P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WO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WO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WO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WO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27</v>
          </cell>
          <cell r="AM28">
            <v>4</v>
          </cell>
          <cell r="AN28">
            <v>0</v>
          </cell>
          <cell r="AO28">
            <v>0</v>
          </cell>
        </row>
        <row r="29">
          <cell r="F29" t="str">
            <v>OT HRS.</v>
          </cell>
          <cell r="H29">
            <v>6</v>
          </cell>
          <cell r="I29">
            <v>6</v>
          </cell>
          <cell r="L29">
            <v>6</v>
          </cell>
          <cell r="T29">
            <v>6</v>
          </cell>
          <cell r="U29">
            <v>6</v>
          </cell>
          <cell r="AA29">
            <v>6</v>
          </cell>
          <cell r="AH29">
            <v>6</v>
          </cell>
        </row>
        <row r="30">
          <cell r="B30">
            <v>2214273444</v>
          </cell>
          <cell r="C30" t="str">
            <v>SF-546</v>
          </cell>
          <cell r="D30" t="str">
            <v>RAVI KUMAR</v>
          </cell>
          <cell r="E30" t="str">
            <v>GIRWAR SINGH</v>
          </cell>
          <cell r="F30" t="str">
            <v>CARPENTER</v>
          </cell>
          <cell r="G30" t="str">
            <v>P</v>
          </cell>
          <cell r="H30" t="str">
            <v>WO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WO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WO</v>
          </cell>
          <cell r="AD30" t="str">
            <v>P</v>
          </cell>
          <cell r="AE30" t="str">
            <v>P</v>
          </cell>
          <cell r="AF30" t="str">
            <v>HD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>
            <v>26</v>
          </cell>
          <cell r="AM30">
            <v>4</v>
          </cell>
          <cell r="AN30">
            <v>1</v>
          </cell>
          <cell r="AO30">
            <v>0</v>
          </cell>
        </row>
        <row r="31">
          <cell r="F31" t="str">
            <v>OT HRS.</v>
          </cell>
          <cell r="M31">
            <v>8</v>
          </cell>
          <cell r="O31">
            <v>8</v>
          </cell>
          <cell r="Q31">
            <v>4</v>
          </cell>
          <cell r="R31">
            <v>4</v>
          </cell>
          <cell r="U31">
            <v>8</v>
          </cell>
          <cell r="X31">
            <v>4</v>
          </cell>
          <cell r="Z31">
            <v>4</v>
          </cell>
          <cell r="AC31">
            <v>8</v>
          </cell>
          <cell r="AF31">
            <v>8</v>
          </cell>
          <cell r="AI31">
            <v>4</v>
          </cell>
          <cell r="AK31">
            <v>4</v>
          </cell>
        </row>
        <row r="32">
          <cell r="B32">
            <v>2214273436</v>
          </cell>
          <cell r="C32" t="str">
            <v>SF-547</v>
          </cell>
          <cell r="D32" t="str">
            <v>VIKASH</v>
          </cell>
          <cell r="E32" t="str">
            <v>VED SINGH</v>
          </cell>
          <cell r="F32" t="str">
            <v>AC TECHNICIAN</v>
          </cell>
          <cell r="G32" t="str">
            <v>P</v>
          </cell>
          <cell r="H32" t="str">
            <v>WO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WO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P</v>
          </cell>
          <cell r="AA32" t="str">
            <v>P</v>
          </cell>
          <cell r="AC32" t="str">
            <v>WO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P</v>
          </cell>
          <cell r="AI32" t="str">
            <v>P</v>
          </cell>
          <cell r="AJ32" t="str">
            <v>HD</v>
          </cell>
          <cell r="AK32" t="str">
            <v>WO</v>
          </cell>
          <cell r="AL32">
            <v>23</v>
          </cell>
          <cell r="AM32">
            <v>5</v>
          </cell>
          <cell r="AN32">
            <v>1</v>
          </cell>
          <cell r="AO32">
            <v>0</v>
          </cell>
        </row>
        <row r="33">
          <cell r="F33" t="str">
            <v>OT HRS.</v>
          </cell>
          <cell r="I33">
            <v>2</v>
          </cell>
          <cell r="AI33">
            <v>2</v>
          </cell>
        </row>
        <row r="34">
          <cell r="B34">
            <v>2214517887</v>
          </cell>
          <cell r="C34" t="str">
            <v>SF-548</v>
          </cell>
          <cell r="D34" t="str">
            <v>SUNIL</v>
          </cell>
          <cell r="E34" t="str">
            <v>BALWAN SINGH</v>
          </cell>
          <cell r="F34" t="str">
            <v>AC TECHNICIAN</v>
          </cell>
          <cell r="G34" t="str">
            <v>P</v>
          </cell>
          <cell r="H34" t="str">
            <v>P</v>
          </cell>
          <cell r="I34" t="str">
            <v>WO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CL</v>
          </cell>
          <cell r="O34" t="str">
            <v>P</v>
          </cell>
          <cell r="P34" t="str">
            <v>WO</v>
          </cell>
          <cell r="Q34" t="str">
            <v>P</v>
          </cell>
          <cell r="R34" t="str">
            <v>CL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WO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WO</v>
          </cell>
          <cell r="AD34" t="str">
            <v>P</v>
          </cell>
          <cell r="AE34" t="str">
            <v>P</v>
          </cell>
          <cell r="AF34" t="str">
            <v>HD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>
            <v>24</v>
          </cell>
          <cell r="AM34">
            <v>4</v>
          </cell>
          <cell r="AN34">
            <v>1</v>
          </cell>
          <cell r="AO34">
            <v>2</v>
          </cell>
        </row>
        <row r="35">
          <cell r="F35" t="str">
            <v>OT HRS.</v>
          </cell>
          <cell r="I35">
            <v>12</v>
          </cell>
          <cell r="L35">
            <v>3</v>
          </cell>
          <cell r="P35">
            <v>6</v>
          </cell>
          <cell r="S35">
            <v>12</v>
          </cell>
          <cell r="W35">
            <v>10</v>
          </cell>
          <cell r="AC35">
            <v>8</v>
          </cell>
          <cell r="AD35">
            <v>12</v>
          </cell>
          <cell r="AE35">
            <v>3</v>
          </cell>
          <cell r="AF35">
            <v>12</v>
          </cell>
          <cell r="AG35">
            <v>7</v>
          </cell>
          <cell r="AH35">
            <v>12</v>
          </cell>
          <cell r="AI35">
            <v>6</v>
          </cell>
        </row>
        <row r="36">
          <cell r="B36">
            <v>2214273440</v>
          </cell>
          <cell r="C36" t="str">
            <v>SF-549</v>
          </cell>
          <cell r="D36" t="str">
            <v>YASHPAL SINGH</v>
          </cell>
          <cell r="E36" t="str">
            <v>JAY SINGH</v>
          </cell>
          <cell r="F36" t="str">
            <v>FEBRICATOR</v>
          </cell>
          <cell r="G36" t="str">
            <v>P</v>
          </cell>
          <cell r="H36" t="str">
            <v>WO</v>
          </cell>
          <cell r="I36" t="str">
            <v>P</v>
          </cell>
          <cell r="J36" t="str">
            <v>P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CL</v>
          </cell>
          <cell r="U36" t="str">
            <v>CL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P</v>
          </cell>
          <cell r="AE36" t="str">
            <v>P</v>
          </cell>
          <cell r="AF36" t="str">
            <v>HD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>
            <v>24</v>
          </cell>
          <cell r="AM36">
            <v>4</v>
          </cell>
          <cell r="AN36">
            <v>1</v>
          </cell>
          <cell r="AO36">
            <v>2</v>
          </cell>
        </row>
        <row r="37">
          <cell r="F37" t="str">
            <v>OT HRS.</v>
          </cell>
          <cell r="H37">
            <v>12</v>
          </cell>
          <cell r="J37">
            <v>4</v>
          </cell>
          <cell r="O37">
            <v>8</v>
          </cell>
          <cell r="X37">
            <v>4</v>
          </cell>
          <cell r="Z37">
            <v>16</v>
          </cell>
          <cell r="AF37">
            <v>8</v>
          </cell>
          <cell r="AI37">
            <v>4</v>
          </cell>
          <cell r="AJ37">
            <v>8</v>
          </cell>
          <cell r="AK37">
            <v>4</v>
          </cell>
        </row>
        <row r="38">
          <cell r="B38">
            <v>2214571235</v>
          </cell>
          <cell r="C38" t="str">
            <v>SF-550</v>
          </cell>
          <cell r="D38" t="str">
            <v>KRISHAN KUMAR</v>
          </cell>
          <cell r="E38" t="str">
            <v>MAHESH</v>
          </cell>
          <cell r="F38" t="str">
            <v>AC TECHNICIAN</v>
          </cell>
          <cell r="G38" t="str">
            <v>P</v>
          </cell>
          <cell r="H38" t="str">
            <v>P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CL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HD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1</v>
          </cell>
          <cell r="AO38">
            <v>1</v>
          </cell>
        </row>
        <row r="39">
          <cell r="F39" t="str">
            <v>OT HRS.</v>
          </cell>
          <cell r="G39">
            <v>10</v>
          </cell>
          <cell r="I39">
            <v>2</v>
          </cell>
          <cell r="J39">
            <v>8</v>
          </cell>
          <cell r="K39">
            <v>4</v>
          </cell>
          <cell r="L39">
            <v>6</v>
          </cell>
          <cell r="P39">
            <v>5</v>
          </cell>
          <cell r="Q39">
            <v>6</v>
          </cell>
          <cell r="R39">
            <v>6</v>
          </cell>
          <cell r="S39">
            <v>2</v>
          </cell>
          <cell r="W39">
            <v>2</v>
          </cell>
          <cell r="X39">
            <v>12</v>
          </cell>
          <cell r="Y39">
            <v>3</v>
          </cell>
          <cell r="Z39">
            <v>2</v>
          </cell>
          <cell r="AE39">
            <v>8</v>
          </cell>
          <cell r="AF39">
            <v>8</v>
          </cell>
        </row>
        <row r="40">
          <cell r="B40">
            <v>1112856934</v>
          </cell>
          <cell r="C40" t="str">
            <v>SF-551</v>
          </cell>
          <cell r="D40" t="str">
            <v>PANKAJ SINGH</v>
          </cell>
          <cell r="E40" t="str">
            <v>RAJENDRA SINGH</v>
          </cell>
          <cell r="F40" t="str">
            <v>PLUMBER</v>
          </cell>
          <cell r="G40" t="str">
            <v>CL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WO</v>
          </cell>
          <cell r="Q40" t="str">
            <v>P</v>
          </cell>
          <cell r="R40" t="str">
            <v>P</v>
          </cell>
          <cell r="S40" t="str">
            <v>CL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WO</v>
          </cell>
          <cell r="X40" t="str">
            <v>CL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WO</v>
          </cell>
          <cell r="AE40" t="str">
            <v>P</v>
          </cell>
          <cell r="AF40" t="str">
            <v>HD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>
            <v>23</v>
          </cell>
          <cell r="AM40">
            <v>4</v>
          </cell>
          <cell r="AN40">
            <v>1</v>
          </cell>
          <cell r="AO40">
            <v>3</v>
          </cell>
        </row>
        <row r="41">
          <cell r="F41" t="str">
            <v>OT HRS.</v>
          </cell>
          <cell r="H41">
            <v>6</v>
          </cell>
          <cell r="K41">
            <v>2</v>
          </cell>
          <cell r="Q41">
            <v>6</v>
          </cell>
          <cell r="T41">
            <v>6</v>
          </cell>
          <cell r="AA41">
            <v>6</v>
          </cell>
          <cell r="AB41">
            <v>6</v>
          </cell>
          <cell r="AD41">
            <v>12</v>
          </cell>
          <cell r="AE41">
            <v>3</v>
          </cell>
          <cell r="AF41">
            <v>6</v>
          </cell>
          <cell r="AG41">
            <v>6</v>
          </cell>
        </row>
        <row r="42">
          <cell r="B42">
            <v>6914384242</v>
          </cell>
          <cell r="C42" t="str">
            <v>SF-552</v>
          </cell>
          <cell r="D42" t="str">
            <v>PREM PAL SINGH</v>
          </cell>
          <cell r="E42" t="str">
            <v>RAM PRASAD SINGH</v>
          </cell>
          <cell r="F42" t="str">
            <v>ELECTRICIAN</v>
          </cell>
          <cell r="G42" t="str">
            <v>P</v>
          </cell>
          <cell r="H42" t="str">
            <v>WO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WO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WO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WO</v>
          </cell>
          <cell r="AD42" t="str">
            <v>P</v>
          </cell>
          <cell r="AE42" t="str">
            <v>P</v>
          </cell>
          <cell r="AF42" t="str">
            <v>HD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WO</v>
          </cell>
          <cell r="AL42">
            <v>25</v>
          </cell>
          <cell r="AM42">
            <v>5</v>
          </cell>
          <cell r="AN42">
            <v>1</v>
          </cell>
          <cell r="AO42">
            <v>0</v>
          </cell>
        </row>
        <row r="43">
          <cell r="F43" t="str">
            <v>OT HRS.</v>
          </cell>
          <cell r="H43">
            <v>11</v>
          </cell>
          <cell r="O43">
            <v>11</v>
          </cell>
          <cell r="T43">
            <v>11</v>
          </cell>
          <cell r="V43">
            <v>7</v>
          </cell>
          <cell r="AC43">
            <v>6</v>
          </cell>
          <cell r="AF43">
            <v>6</v>
          </cell>
          <cell r="AK43">
            <v>6</v>
          </cell>
        </row>
        <row r="44">
          <cell r="B44">
            <v>2214432077</v>
          </cell>
          <cell r="C44" t="str">
            <v>SF-553</v>
          </cell>
          <cell r="D44" t="str">
            <v>TEJ PRAKASH</v>
          </cell>
          <cell r="E44" t="str">
            <v>RAM AVATAR</v>
          </cell>
          <cell r="F44" t="str">
            <v>AC TECHNICIAN</v>
          </cell>
          <cell r="G44" t="str">
            <v>P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WO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WO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B44" t="str">
            <v>CL</v>
          </cell>
          <cell r="AC44" t="str">
            <v>CL</v>
          </cell>
          <cell r="AD44" t="str">
            <v>A</v>
          </cell>
          <cell r="AE44" t="str">
            <v>A</v>
          </cell>
          <cell r="AF44" t="str">
            <v>A</v>
          </cell>
          <cell r="AG44" t="str">
            <v>A</v>
          </cell>
          <cell r="AH44" t="str">
            <v>A</v>
          </cell>
          <cell r="AI44" t="str">
            <v>WO</v>
          </cell>
          <cell r="AJ44" t="str">
            <v>P</v>
          </cell>
          <cell r="AK44" t="str">
            <v>P</v>
          </cell>
          <cell r="AL44">
            <v>20</v>
          </cell>
          <cell r="AM44">
            <v>3</v>
          </cell>
          <cell r="AN44">
            <v>0</v>
          </cell>
          <cell r="AO44">
            <v>2</v>
          </cell>
        </row>
        <row r="45">
          <cell r="F45" t="str">
            <v>OT HRS.</v>
          </cell>
          <cell r="N45">
            <v>6</v>
          </cell>
          <cell r="O45">
            <v>6</v>
          </cell>
          <cell r="Q45">
            <v>4</v>
          </cell>
          <cell r="U45">
            <v>6</v>
          </cell>
          <cell r="W45">
            <v>2</v>
          </cell>
          <cell r="X45">
            <v>2</v>
          </cell>
          <cell r="AI45">
            <v>6</v>
          </cell>
        </row>
        <row r="46">
          <cell r="B46">
            <v>2214658365</v>
          </cell>
          <cell r="C46" t="str">
            <v>SF-556</v>
          </cell>
          <cell r="D46" t="str">
            <v>PRAKASH</v>
          </cell>
          <cell r="E46" t="str">
            <v>BAUWA JHA</v>
          </cell>
          <cell r="F46" t="str">
            <v>GDA</v>
          </cell>
          <cell r="G46" t="str">
            <v>CL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WO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P</v>
          </cell>
          <cell r="P46" t="str">
            <v>P</v>
          </cell>
          <cell r="Q46" t="str">
            <v>P</v>
          </cell>
          <cell r="R46" t="str">
            <v>WO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WO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26</v>
          </cell>
          <cell r="AM46">
            <v>4</v>
          </cell>
          <cell r="AN46">
            <v>0</v>
          </cell>
          <cell r="AO46">
            <v>1</v>
          </cell>
        </row>
        <row r="47">
          <cell r="F47" t="str">
            <v>OT HRS.</v>
          </cell>
          <cell r="H47">
            <v>8</v>
          </cell>
          <cell r="I47">
            <v>7</v>
          </cell>
          <cell r="K47">
            <v>8</v>
          </cell>
          <cell r="M47">
            <v>8</v>
          </cell>
          <cell r="R47">
            <v>8</v>
          </cell>
          <cell r="T47">
            <v>8</v>
          </cell>
          <cell r="U47">
            <v>8</v>
          </cell>
          <cell r="Y47">
            <v>8</v>
          </cell>
          <cell r="AF47">
            <v>8</v>
          </cell>
        </row>
        <row r="48">
          <cell r="B48">
            <v>2214756167</v>
          </cell>
          <cell r="C48" t="str">
            <v>SF-562</v>
          </cell>
          <cell r="D48" t="str">
            <v>PANKAJ GAUTAM</v>
          </cell>
          <cell r="E48" t="str">
            <v>RAJENDRA PRASAD</v>
          </cell>
          <cell r="F48" t="str">
            <v>GDA</v>
          </cell>
          <cell r="I48" t="str">
            <v>P</v>
          </cell>
          <cell r="J48" t="str">
            <v>P</v>
          </cell>
          <cell r="K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CL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HD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 t="str">
            <v>P</v>
          </cell>
          <cell r="AL48">
            <v>20</v>
          </cell>
          <cell r="AM48">
            <v>3</v>
          </cell>
          <cell r="AN48">
            <v>1</v>
          </cell>
          <cell r="AO48">
            <v>1</v>
          </cell>
        </row>
        <row r="49">
          <cell r="F49" t="str">
            <v>OT HRS.</v>
          </cell>
        </row>
        <row r="50">
          <cell r="B50">
            <v>2214758230</v>
          </cell>
          <cell r="C50" t="str">
            <v>SF-563</v>
          </cell>
          <cell r="D50" t="str">
            <v>SATPAL</v>
          </cell>
          <cell r="E50" t="str">
            <v>OMPRKASH</v>
          </cell>
          <cell r="F50" t="str">
            <v>FIRE MAN</v>
          </cell>
          <cell r="G50" t="str">
            <v>P</v>
          </cell>
          <cell r="H50" t="str">
            <v>P</v>
          </cell>
          <cell r="I50" t="str">
            <v>P</v>
          </cell>
          <cell r="J50" t="str">
            <v>WO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WO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WO</v>
          </cell>
          <cell r="AF50" t="str">
            <v>HD</v>
          </cell>
          <cell r="AG50" t="str">
            <v>P</v>
          </cell>
          <cell r="AH50" t="str">
            <v>P</v>
          </cell>
          <cell r="AI50" t="str">
            <v>P</v>
          </cell>
          <cell r="AJ50" t="str">
            <v>P</v>
          </cell>
          <cell r="AK50" t="str">
            <v>P</v>
          </cell>
          <cell r="AL50">
            <v>26</v>
          </cell>
          <cell r="AM50">
            <v>4</v>
          </cell>
          <cell r="AN50">
            <v>1</v>
          </cell>
          <cell r="AO50">
            <v>0</v>
          </cell>
        </row>
        <row r="51">
          <cell r="F51" t="str">
            <v>OT HRS.</v>
          </cell>
          <cell r="H51">
            <v>10</v>
          </cell>
          <cell r="J51">
            <v>10</v>
          </cell>
          <cell r="L51">
            <v>10</v>
          </cell>
          <cell r="N51">
            <v>10</v>
          </cell>
          <cell r="P51">
            <v>10</v>
          </cell>
          <cell r="Q51">
            <v>6</v>
          </cell>
          <cell r="R51">
            <v>10</v>
          </cell>
          <cell r="T51">
            <v>10</v>
          </cell>
          <cell r="V51">
            <v>10</v>
          </cell>
          <cell r="X51">
            <v>10</v>
          </cell>
          <cell r="Z51">
            <v>10</v>
          </cell>
          <cell r="AB51">
            <v>10</v>
          </cell>
          <cell r="AD51">
            <v>10</v>
          </cell>
          <cell r="AE51">
            <v>4</v>
          </cell>
          <cell r="AF51">
            <v>10</v>
          </cell>
          <cell r="AH51">
            <v>10</v>
          </cell>
          <cell r="AJ51">
            <v>10</v>
          </cell>
        </row>
        <row r="52">
          <cell r="B52">
            <v>2214758234</v>
          </cell>
          <cell r="C52" t="str">
            <v>SF-564</v>
          </cell>
          <cell r="D52" t="str">
            <v>RAKESH KUMAR KHATRI</v>
          </cell>
          <cell r="E52" t="str">
            <v>AZAD SINGH</v>
          </cell>
          <cell r="F52" t="str">
            <v>FIRE MAN</v>
          </cell>
          <cell r="G52" t="str">
            <v>P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WO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WO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WO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HD</v>
          </cell>
          <cell r="AG52" t="str">
            <v>P</v>
          </cell>
          <cell r="AH52" t="str">
            <v>WO</v>
          </cell>
          <cell r="AI52" t="str">
            <v>P</v>
          </cell>
          <cell r="AJ52" t="str">
            <v>P</v>
          </cell>
          <cell r="AK52" t="str">
            <v>P</v>
          </cell>
          <cell r="AL52">
            <v>26</v>
          </cell>
          <cell r="AM52">
            <v>4</v>
          </cell>
          <cell r="AN52">
            <v>1</v>
          </cell>
          <cell r="AO52">
            <v>0</v>
          </cell>
        </row>
        <row r="53">
          <cell r="F53" t="str">
            <v>OT HRS.</v>
          </cell>
          <cell r="G53">
            <v>4</v>
          </cell>
          <cell r="I53">
            <v>10</v>
          </cell>
          <cell r="K53">
            <v>10</v>
          </cell>
          <cell r="M53">
            <v>10</v>
          </cell>
          <cell r="O53">
            <v>10</v>
          </cell>
          <cell r="Q53">
            <v>10</v>
          </cell>
          <cell r="R53">
            <v>6</v>
          </cell>
          <cell r="S53">
            <v>10</v>
          </cell>
          <cell r="U53">
            <v>10</v>
          </cell>
          <cell r="W53">
            <v>10</v>
          </cell>
          <cell r="Y53">
            <v>10</v>
          </cell>
          <cell r="AA53">
            <v>10</v>
          </cell>
          <cell r="AC53">
            <v>10</v>
          </cell>
          <cell r="AE53">
            <v>10</v>
          </cell>
          <cell r="AF53">
            <v>6</v>
          </cell>
          <cell r="AG53">
            <v>0</v>
          </cell>
          <cell r="AH53">
            <v>8</v>
          </cell>
          <cell r="AI53">
            <v>10</v>
          </cell>
          <cell r="AK53">
            <v>10</v>
          </cell>
        </row>
        <row r="54">
          <cell r="B54">
            <v>2214765991</v>
          </cell>
          <cell r="C54" t="str">
            <v>SF-566</v>
          </cell>
          <cell r="D54" t="str">
            <v>VIPIN KUMAR</v>
          </cell>
          <cell r="E54" t="str">
            <v>BUDHRAM</v>
          </cell>
          <cell r="F54" t="str">
            <v>SUPERVISOR</v>
          </cell>
          <cell r="G54" t="str">
            <v>P</v>
          </cell>
          <cell r="H54" t="str">
            <v>WO</v>
          </cell>
          <cell r="I54" t="str">
            <v>WO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CL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WO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WO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26</v>
          </cell>
          <cell r="AM54">
            <v>4</v>
          </cell>
          <cell r="AN54">
            <v>0</v>
          </cell>
          <cell r="AO54">
            <v>1</v>
          </cell>
        </row>
        <row r="55">
          <cell r="F55" t="str">
            <v>OT HRS.</v>
          </cell>
          <cell r="G55">
            <v>8</v>
          </cell>
          <cell r="I55">
            <v>16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O55">
            <v>8</v>
          </cell>
          <cell r="P55">
            <v>8</v>
          </cell>
          <cell r="Q55">
            <v>8</v>
          </cell>
          <cell r="R55">
            <v>8</v>
          </cell>
          <cell r="W55">
            <v>8</v>
          </cell>
          <cell r="Y55">
            <v>8</v>
          </cell>
          <cell r="AA55">
            <v>8</v>
          </cell>
          <cell r="AB55">
            <v>8</v>
          </cell>
          <cell r="AC55">
            <v>8</v>
          </cell>
          <cell r="AD55">
            <v>8</v>
          </cell>
          <cell r="AE55">
            <v>8</v>
          </cell>
          <cell r="AF55">
            <v>8</v>
          </cell>
          <cell r="AG55">
            <v>8</v>
          </cell>
          <cell r="AH55">
            <v>8</v>
          </cell>
          <cell r="AI55">
            <v>8</v>
          </cell>
          <cell r="AJ55">
            <v>8</v>
          </cell>
          <cell r="AK55">
            <v>8</v>
          </cell>
        </row>
        <row r="56">
          <cell r="B56">
            <v>2214393976</v>
          </cell>
          <cell r="C56" t="str">
            <v>SF-567</v>
          </cell>
          <cell r="D56" t="str">
            <v>VISHNU GAUTAM</v>
          </cell>
          <cell r="E56" t="str">
            <v>RAM ASARE</v>
          </cell>
          <cell r="F56" t="str">
            <v>GDA</v>
          </cell>
          <cell r="G56" t="str">
            <v>P</v>
          </cell>
          <cell r="H56" t="str">
            <v>WO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WO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CL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WO</v>
          </cell>
          <cell r="AD56" t="str">
            <v>P</v>
          </cell>
          <cell r="AE56" t="str">
            <v>P</v>
          </cell>
          <cell r="AF56" t="str">
            <v>HD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1</v>
          </cell>
          <cell r="AO56">
            <v>1</v>
          </cell>
        </row>
        <row r="57">
          <cell r="F57" t="str">
            <v>OT HRS.</v>
          </cell>
        </row>
        <row r="58">
          <cell r="B58">
            <v>1013721592</v>
          </cell>
          <cell r="C58" t="str">
            <v>SF-569</v>
          </cell>
          <cell r="D58" t="str">
            <v>SURYA NATH</v>
          </cell>
          <cell r="E58" t="str">
            <v>L.P.SINGH</v>
          </cell>
          <cell r="F58" t="str">
            <v>GDA</v>
          </cell>
          <cell r="G58" t="str">
            <v>P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WO</v>
          </cell>
          <cell r="AL58">
            <v>8</v>
          </cell>
          <cell r="AM58">
            <v>1</v>
          </cell>
          <cell r="AN58">
            <v>0</v>
          </cell>
          <cell r="AO58">
            <v>0</v>
          </cell>
        </row>
        <row r="59">
          <cell r="F59" t="str">
            <v>OT HRS.</v>
          </cell>
        </row>
        <row r="60">
          <cell r="B60">
            <v>2214771917</v>
          </cell>
          <cell r="C60" t="str">
            <v>SF-571</v>
          </cell>
          <cell r="D60" t="str">
            <v>ANKIT</v>
          </cell>
          <cell r="E60" t="str">
            <v>PURAN SINGH</v>
          </cell>
          <cell r="F60" t="str">
            <v>GDA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HD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 t="str">
            <v>P</v>
          </cell>
          <cell r="AL60">
            <v>25</v>
          </cell>
          <cell r="AM60">
            <v>5</v>
          </cell>
          <cell r="AN60">
            <v>1</v>
          </cell>
          <cell r="AO60">
            <v>0</v>
          </cell>
        </row>
        <row r="61">
          <cell r="F61" t="str">
            <v>OT HRS.</v>
          </cell>
        </row>
        <row r="62">
          <cell r="B62">
            <v>2213762257</v>
          </cell>
          <cell r="C62" t="str">
            <v>SF-573</v>
          </cell>
          <cell r="D62" t="str">
            <v>GEETA</v>
          </cell>
          <cell r="E62" t="str">
            <v>SURESH KUMAR</v>
          </cell>
          <cell r="F62" t="str">
            <v>GDA</v>
          </cell>
          <cell r="G62" t="str">
            <v>P</v>
          </cell>
          <cell r="H62" t="str">
            <v>P</v>
          </cell>
          <cell r="I62" t="str">
            <v>WO</v>
          </cell>
          <cell r="J62" t="str">
            <v>P</v>
          </cell>
          <cell r="K62" t="str">
            <v>P</v>
          </cell>
          <cell r="L62" t="str">
            <v>CL</v>
          </cell>
          <cell r="M62" t="str">
            <v>P</v>
          </cell>
          <cell r="N62" t="str">
            <v>WO</v>
          </cell>
          <cell r="P62" t="str">
            <v>P</v>
          </cell>
          <cell r="Q62" t="str">
            <v>P</v>
          </cell>
          <cell r="S62" t="str">
            <v>P</v>
          </cell>
          <cell r="T62" t="str">
            <v>P</v>
          </cell>
          <cell r="U62" t="str">
            <v>P</v>
          </cell>
          <cell r="W62" t="str">
            <v>P</v>
          </cell>
          <cell r="Y62" t="str">
            <v>P</v>
          </cell>
          <cell r="AD62" t="str">
            <v>P</v>
          </cell>
          <cell r="AE62" t="str">
            <v>P</v>
          </cell>
          <cell r="AF62" t="str">
            <v>HD</v>
          </cell>
          <cell r="AG62" t="str">
            <v>P</v>
          </cell>
          <cell r="AI62" t="str">
            <v>P</v>
          </cell>
          <cell r="AK62" t="str">
            <v>P</v>
          </cell>
          <cell r="AL62">
            <v>17</v>
          </cell>
          <cell r="AM62">
            <v>2</v>
          </cell>
          <cell r="AN62">
            <v>1</v>
          </cell>
          <cell r="AO62">
            <v>1</v>
          </cell>
        </row>
        <row r="63">
          <cell r="F63" t="str">
            <v>OT HRS.</v>
          </cell>
          <cell r="J63">
            <v>2</v>
          </cell>
        </row>
        <row r="64">
          <cell r="B64">
            <v>2214445467</v>
          </cell>
          <cell r="C64" t="str">
            <v>SF-575</v>
          </cell>
          <cell r="D64" t="str">
            <v>SUSIL KUMAR</v>
          </cell>
          <cell r="E64" t="str">
            <v>LALU PASWAN</v>
          </cell>
          <cell r="F64" t="str">
            <v>GDA</v>
          </cell>
          <cell r="G64" t="str">
            <v>P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CL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WO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26</v>
          </cell>
          <cell r="AM64">
            <v>4</v>
          </cell>
          <cell r="AN64">
            <v>0</v>
          </cell>
          <cell r="AO64">
            <v>1</v>
          </cell>
        </row>
        <row r="65">
          <cell r="F65" t="str">
            <v>OT HRS.</v>
          </cell>
          <cell r="G65">
            <v>8</v>
          </cell>
          <cell r="H65">
            <v>8</v>
          </cell>
          <cell r="I65">
            <v>8</v>
          </cell>
          <cell r="J65">
            <v>4</v>
          </cell>
          <cell r="K65">
            <v>8</v>
          </cell>
          <cell r="L65">
            <v>8</v>
          </cell>
          <cell r="M65">
            <v>8</v>
          </cell>
          <cell r="N65">
            <v>8</v>
          </cell>
          <cell r="AA65">
            <v>8</v>
          </cell>
          <cell r="AH65">
            <v>8</v>
          </cell>
        </row>
        <row r="66">
          <cell r="B66">
            <v>2214775867</v>
          </cell>
          <cell r="C66" t="str">
            <v>SF-577</v>
          </cell>
          <cell r="D66" t="str">
            <v>PRABHA BISHT</v>
          </cell>
          <cell r="E66" t="str">
            <v>KISHOR SINGH BISHT</v>
          </cell>
          <cell r="F66" t="str">
            <v>ASST.</v>
          </cell>
          <cell r="G66" t="str">
            <v>P</v>
          </cell>
          <cell r="H66" t="str">
            <v>WO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L66">
            <v>19</v>
          </cell>
          <cell r="AM66">
            <v>4</v>
          </cell>
          <cell r="AN66">
            <v>0</v>
          </cell>
          <cell r="AO66">
            <v>0</v>
          </cell>
        </row>
        <row r="67">
          <cell r="F67" t="str">
            <v>OT HRS.</v>
          </cell>
        </row>
        <row r="68">
          <cell r="B68">
            <v>2214778354</v>
          </cell>
          <cell r="C68" t="str">
            <v>SF-578</v>
          </cell>
          <cell r="D68" t="str">
            <v>VISHAL</v>
          </cell>
          <cell r="E68" t="str">
            <v>SATISH KUMAR</v>
          </cell>
          <cell r="F68" t="str">
            <v>GDA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P</v>
          </cell>
          <cell r="Q68" t="str">
            <v>WO</v>
          </cell>
          <cell r="R68" t="str">
            <v>P</v>
          </cell>
          <cell r="S68" t="str">
            <v>CL</v>
          </cell>
          <cell r="U68" t="str">
            <v>P</v>
          </cell>
          <cell r="V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F68" t="str">
            <v>HD</v>
          </cell>
          <cell r="AI68" t="str">
            <v>WO</v>
          </cell>
          <cell r="AJ68" t="str">
            <v>P</v>
          </cell>
          <cell r="AK68" t="str">
            <v>P</v>
          </cell>
          <cell r="AL68">
            <v>18</v>
          </cell>
          <cell r="AM68">
            <v>3</v>
          </cell>
          <cell r="AN68">
            <v>1</v>
          </cell>
          <cell r="AO68">
            <v>1</v>
          </cell>
        </row>
        <row r="69">
          <cell r="F69" t="str">
            <v>OT HRS.</v>
          </cell>
        </row>
        <row r="70">
          <cell r="B70">
            <v>2214778364</v>
          </cell>
          <cell r="C70" t="str">
            <v>SF-579</v>
          </cell>
          <cell r="D70" t="str">
            <v>YOGESH KUMAR</v>
          </cell>
          <cell r="E70" t="str">
            <v>RAJ KUMAR SINGH</v>
          </cell>
          <cell r="F70" t="str">
            <v>GDA</v>
          </cell>
          <cell r="G70" t="str">
            <v>P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CL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F70" t="str">
            <v>HD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 t="str">
            <v>P</v>
          </cell>
          <cell r="AL70">
            <v>24</v>
          </cell>
          <cell r="AM70">
            <v>3</v>
          </cell>
          <cell r="AN70">
            <v>1</v>
          </cell>
          <cell r="AO70">
            <v>1</v>
          </cell>
        </row>
        <row r="71">
          <cell r="F71" t="str">
            <v>OT HRS.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6</v>
          </cell>
        </row>
        <row r="72">
          <cell r="B72">
            <v>2214778377</v>
          </cell>
          <cell r="C72" t="str">
            <v>SF-580</v>
          </cell>
          <cell r="D72" t="str">
            <v>JAIVEER</v>
          </cell>
          <cell r="E72" t="str">
            <v>PARSHURAM</v>
          </cell>
          <cell r="F72" t="str">
            <v>GDA</v>
          </cell>
          <cell r="G72" t="str">
            <v>P</v>
          </cell>
          <cell r="H72" t="str">
            <v>P</v>
          </cell>
          <cell r="I72" t="str">
            <v>WO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P</v>
          </cell>
          <cell r="AK72" t="str">
            <v>P</v>
          </cell>
          <cell r="AL72">
            <v>22</v>
          </cell>
          <cell r="AM72">
            <v>3</v>
          </cell>
          <cell r="AN72">
            <v>0</v>
          </cell>
          <cell r="AO72">
            <v>1</v>
          </cell>
        </row>
        <row r="73">
          <cell r="F73" t="str">
            <v>OT HRS.</v>
          </cell>
          <cell r="G73">
            <v>7</v>
          </cell>
          <cell r="H73">
            <v>7</v>
          </cell>
          <cell r="AD73">
            <v>8</v>
          </cell>
        </row>
        <row r="74">
          <cell r="B74">
            <v>1114185070</v>
          </cell>
          <cell r="C74" t="str">
            <v>SF-581</v>
          </cell>
          <cell r="D74" t="str">
            <v>DINESH KUMAR</v>
          </cell>
          <cell r="E74" t="str">
            <v>RAM JANAM SHARMA</v>
          </cell>
          <cell r="F74" t="str">
            <v>GDA</v>
          </cell>
          <cell r="G74" t="str">
            <v>P</v>
          </cell>
          <cell r="H74" t="str">
            <v>P</v>
          </cell>
          <cell r="I74" t="str">
            <v>WO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CL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WO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HD</v>
          </cell>
          <cell r="AG74" t="str">
            <v>P</v>
          </cell>
          <cell r="AH74" t="str">
            <v>WO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1</v>
          </cell>
          <cell r="AO74">
            <v>1</v>
          </cell>
        </row>
        <row r="75">
          <cell r="F75" t="str">
            <v>OT HRS.</v>
          </cell>
          <cell r="G75">
            <v>8</v>
          </cell>
          <cell r="H75">
            <v>8</v>
          </cell>
          <cell r="I75">
            <v>16</v>
          </cell>
          <cell r="J75">
            <v>8</v>
          </cell>
          <cell r="K75">
            <v>8</v>
          </cell>
          <cell r="L75">
            <v>8</v>
          </cell>
          <cell r="N75">
            <v>8</v>
          </cell>
          <cell r="O75">
            <v>8</v>
          </cell>
          <cell r="P75">
            <v>8</v>
          </cell>
          <cell r="Q75">
            <v>16</v>
          </cell>
          <cell r="R75">
            <v>8</v>
          </cell>
          <cell r="S75">
            <v>8</v>
          </cell>
          <cell r="T75">
            <v>8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  <cell r="Y75">
            <v>3</v>
          </cell>
          <cell r="Z75">
            <v>8</v>
          </cell>
          <cell r="AH75">
            <v>8</v>
          </cell>
        </row>
        <row r="76">
          <cell r="B76">
            <v>2214782844</v>
          </cell>
          <cell r="C76" t="str">
            <v>SF-582</v>
          </cell>
          <cell r="D76" t="str">
            <v>MANOJ GARG</v>
          </cell>
          <cell r="E76" t="str">
            <v>NARENDRA KUMAR GARG</v>
          </cell>
          <cell r="F76" t="str">
            <v>GDA</v>
          </cell>
          <cell r="G76" t="str">
            <v>LEFT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F77" t="str">
            <v>OT HRS.</v>
          </cell>
        </row>
        <row r="78">
          <cell r="B78">
            <v>2214691119</v>
          </cell>
          <cell r="C78" t="str">
            <v>SF-584</v>
          </cell>
          <cell r="D78" t="str">
            <v>SARASWATI DEVI</v>
          </cell>
          <cell r="E78" t="str">
            <v>AMAR NATH RAY</v>
          </cell>
          <cell r="F78" t="str">
            <v>GDA</v>
          </cell>
          <cell r="G78" t="str">
            <v>P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CL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26</v>
          </cell>
          <cell r="AM78">
            <v>4</v>
          </cell>
          <cell r="AN78">
            <v>0</v>
          </cell>
          <cell r="AO78">
            <v>1</v>
          </cell>
        </row>
        <row r="79">
          <cell r="F79" t="str">
            <v>OT HRS.</v>
          </cell>
          <cell r="G79">
            <v>8</v>
          </cell>
          <cell r="H79">
            <v>8</v>
          </cell>
          <cell r="K79">
            <v>8</v>
          </cell>
          <cell r="S79">
            <v>8</v>
          </cell>
          <cell r="Y79">
            <v>8</v>
          </cell>
        </row>
        <row r="80">
          <cell r="B80">
            <v>2214680814</v>
          </cell>
          <cell r="C80" t="str">
            <v>SF-585</v>
          </cell>
          <cell r="D80" t="str">
            <v>RAHUL KUMAR</v>
          </cell>
          <cell r="E80" t="str">
            <v>NARESH KUMAR</v>
          </cell>
          <cell r="F80" t="str">
            <v>GDA</v>
          </cell>
          <cell r="G80" t="str">
            <v>P</v>
          </cell>
          <cell r="H80" t="str">
            <v>P</v>
          </cell>
          <cell r="I80" t="str">
            <v>P</v>
          </cell>
          <cell r="J80" t="str">
            <v>WO</v>
          </cell>
          <cell r="K80" t="str">
            <v>P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WO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WO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WO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CL</v>
          </cell>
          <cell r="AJ80" t="str">
            <v>P</v>
          </cell>
          <cell r="AK80" t="str">
            <v>P</v>
          </cell>
          <cell r="AL80">
            <v>26</v>
          </cell>
          <cell r="AM80">
            <v>4</v>
          </cell>
          <cell r="AN80">
            <v>0</v>
          </cell>
          <cell r="AO80">
            <v>1</v>
          </cell>
        </row>
        <row r="81">
          <cell r="F81" t="str">
            <v>OT HRS.</v>
          </cell>
          <cell r="G81">
            <v>8</v>
          </cell>
          <cell r="H81">
            <v>8</v>
          </cell>
          <cell r="J81">
            <v>8</v>
          </cell>
          <cell r="Q81">
            <v>8</v>
          </cell>
          <cell r="X81">
            <v>8</v>
          </cell>
          <cell r="AE81">
            <v>8</v>
          </cell>
        </row>
        <row r="82">
          <cell r="B82">
            <v>1013875994</v>
          </cell>
          <cell r="C82" t="str">
            <v>SF-586</v>
          </cell>
          <cell r="D82" t="str">
            <v>GORELAL SAH</v>
          </cell>
          <cell r="E82" t="str">
            <v>BALESHWAR SAH</v>
          </cell>
          <cell r="F82" t="str">
            <v>GDA</v>
          </cell>
          <cell r="G82" t="str">
            <v>P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WO</v>
          </cell>
          <cell r="AC82" t="str">
            <v>CL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WO</v>
          </cell>
          <cell r="AK82" t="str">
            <v>P</v>
          </cell>
          <cell r="AL82">
            <v>26</v>
          </cell>
          <cell r="AM82">
            <v>4</v>
          </cell>
          <cell r="AN82">
            <v>0</v>
          </cell>
          <cell r="AO82">
            <v>1</v>
          </cell>
        </row>
        <row r="83">
          <cell r="F83" t="str">
            <v>OT HRS.</v>
          </cell>
          <cell r="G83">
            <v>8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M83">
            <v>8</v>
          </cell>
          <cell r="N83">
            <v>8</v>
          </cell>
          <cell r="O83">
            <v>8</v>
          </cell>
          <cell r="P83">
            <v>8</v>
          </cell>
          <cell r="Q83">
            <v>8</v>
          </cell>
          <cell r="R83">
            <v>8</v>
          </cell>
          <cell r="S83">
            <v>8</v>
          </cell>
          <cell r="T83">
            <v>16</v>
          </cell>
          <cell r="U83">
            <v>8</v>
          </cell>
          <cell r="V83">
            <v>6</v>
          </cell>
          <cell r="AB83">
            <v>8</v>
          </cell>
          <cell r="AJ83">
            <v>8</v>
          </cell>
        </row>
        <row r="84">
          <cell r="B84">
            <v>1014143645</v>
          </cell>
          <cell r="C84" t="str">
            <v>SF-587</v>
          </cell>
          <cell r="D84" t="str">
            <v>DINESH KUMAR-II</v>
          </cell>
          <cell r="E84" t="str">
            <v>RAM ASRE</v>
          </cell>
          <cell r="F84" t="str">
            <v>GDA</v>
          </cell>
          <cell r="G84" t="str">
            <v>P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 t="str">
            <v>CL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WO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P</v>
          </cell>
          <cell r="AH84" t="str">
            <v>P</v>
          </cell>
          <cell r="AI84" t="str">
            <v>WO</v>
          </cell>
          <cell r="AJ84" t="str">
            <v>P</v>
          </cell>
          <cell r="AK84" t="str">
            <v>P</v>
          </cell>
          <cell r="AL84">
            <v>26</v>
          </cell>
          <cell r="AM84">
            <v>4</v>
          </cell>
          <cell r="AN84">
            <v>0</v>
          </cell>
          <cell r="AO84">
            <v>1</v>
          </cell>
        </row>
        <row r="85">
          <cell r="F85" t="str">
            <v>OT HRS.</v>
          </cell>
          <cell r="G85">
            <v>8</v>
          </cell>
          <cell r="H85">
            <v>7</v>
          </cell>
          <cell r="AA85">
            <v>8</v>
          </cell>
          <cell r="AC85">
            <v>8</v>
          </cell>
        </row>
        <row r="86">
          <cell r="B86">
            <v>2214639296</v>
          </cell>
          <cell r="C86" t="str">
            <v>SF-588</v>
          </cell>
          <cell r="D86" t="str">
            <v>PARWATI</v>
          </cell>
          <cell r="E86" t="str">
            <v>JITENDER</v>
          </cell>
          <cell r="F86" t="str">
            <v>GDA</v>
          </cell>
          <cell r="G86" t="str">
            <v>P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WO</v>
          </cell>
          <cell r="U86" t="str">
            <v>P</v>
          </cell>
          <cell r="V86" t="str">
            <v>CL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WO</v>
          </cell>
          <cell r="AD86" t="str">
            <v>P</v>
          </cell>
          <cell r="AE86" t="str">
            <v>P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 t="str">
            <v>WO</v>
          </cell>
          <cell r="AK86" t="str">
            <v>P</v>
          </cell>
          <cell r="AL86">
            <v>26</v>
          </cell>
          <cell r="AM86">
            <v>4</v>
          </cell>
          <cell r="AN86">
            <v>0</v>
          </cell>
          <cell r="AO86">
            <v>1</v>
          </cell>
        </row>
        <row r="87">
          <cell r="F87" t="str">
            <v>OT HRS.</v>
          </cell>
          <cell r="T87">
            <v>8</v>
          </cell>
          <cell r="AJ87">
            <v>8</v>
          </cell>
        </row>
        <row r="88">
          <cell r="B88">
            <v>2214795637</v>
          </cell>
          <cell r="C88" t="str">
            <v>SF-596</v>
          </cell>
          <cell r="D88" t="str">
            <v>DAMAN SHARMA</v>
          </cell>
          <cell r="E88" t="str">
            <v>SATISH SHARMA</v>
          </cell>
          <cell r="F88" t="str">
            <v>GDA</v>
          </cell>
          <cell r="G88" t="str">
            <v>LEFT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F89" t="str">
            <v>OT HRS.</v>
          </cell>
        </row>
        <row r="90">
          <cell r="B90">
            <v>2214677653</v>
          </cell>
          <cell r="C90" t="str">
            <v>SF-597</v>
          </cell>
          <cell r="D90" t="str">
            <v>SUNITA VERMA</v>
          </cell>
          <cell r="E90" t="str">
            <v>JITENDER KUMAR VERMA</v>
          </cell>
          <cell r="F90" t="str">
            <v>GDA</v>
          </cell>
          <cell r="G90" t="str">
            <v>LEFT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F91" t="str">
            <v>OT HRS.</v>
          </cell>
        </row>
        <row r="92">
          <cell r="B92">
            <v>2214706333</v>
          </cell>
          <cell r="C92" t="str">
            <v>SF-598</v>
          </cell>
          <cell r="D92" t="str">
            <v>ANKIT</v>
          </cell>
          <cell r="E92" t="str">
            <v>RAJESH KUMAR</v>
          </cell>
          <cell r="F92" t="str">
            <v>GDA</v>
          </cell>
          <cell r="G92" t="str">
            <v>LEAVE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F93" t="str">
            <v>OT HRS.</v>
          </cell>
        </row>
        <row r="94">
          <cell r="B94">
            <v>2214804164</v>
          </cell>
          <cell r="C94" t="str">
            <v>SF-599</v>
          </cell>
          <cell r="D94" t="str">
            <v>MEENA</v>
          </cell>
          <cell r="E94" t="str">
            <v>RAJ BAHADUR</v>
          </cell>
          <cell r="F94" t="str">
            <v>GDA</v>
          </cell>
          <cell r="G94" t="str">
            <v>LEFT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F95" t="str">
            <v>OT HRS.</v>
          </cell>
        </row>
        <row r="96">
          <cell r="B96">
            <v>2214804167</v>
          </cell>
          <cell r="C96" t="str">
            <v>SF-600</v>
          </cell>
          <cell r="D96" t="str">
            <v>NIKITA</v>
          </cell>
          <cell r="E96" t="str">
            <v>SHER SINGH</v>
          </cell>
          <cell r="F96" t="str">
            <v>GDA</v>
          </cell>
          <cell r="G96" t="str">
            <v>LEFT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F97" t="str">
            <v>OT HRS.</v>
          </cell>
        </row>
        <row r="98">
          <cell r="B98">
            <v>2214804168</v>
          </cell>
          <cell r="C98" t="str">
            <v>SF-601</v>
          </cell>
          <cell r="D98" t="str">
            <v>SAVITA</v>
          </cell>
          <cell r="E98" t="str">
            <v>DILIP PAL</v>
          </cell>
          <cell r="F98" t="str">
            <v>GDA</v>
          </cell>
          <cell r="G98" t="str">
            <v>LEFT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F99" t="str">
            <v>OT HRS.</v>
          </cell>
        </row>
        <row r="100">
          <cell r="B100">
            <v>2214715661</v>
          </cell>
          <cell r="C100" t="str">
            <v>SF-602</v>
          </cell>
          <cell r="D100" t="str">
            <v>PUNEET BASOYA</v>
          </cell>
          <cell r="E100" t="str">
            <v>SUDHIR BASOYA</v>
          </cell>
          <cell r="F100" t="str">
            <v>GDA</v>
          </cell>
          <cell r="G100" t="str">
            <v>P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AL100">
            <v>9</v>
          </cell>
          <cell r="AM100">
            <v>1</v>
          </cell>
          <cell r="AN100">
            <v>0</v>
          </cell>
          <cell r="AO100">
            <v>0</v>
          </cell>
        </row>
        <row r="101">
          <cell r="F101" t="str">
            <v>OT HRS.</v>
          </cell>
          <cell r="G101">
            <v>8</v>
          </cell>
        </row>
        <row r="102">
          <cell r="B102">
            <v>2214804172</v>
          </cell>
          <cell r="C102" t="str">
            <v>SF-603</v>
          </cell>
          <cell r="D102" t="str">
            <v>ISHA</v>
          </cell>
          <cell r="E102" t="str">
            <v>LALIT KUMAR</v>
          </cell>
          <cell r="F102" t="str">
            <v>GDA</v>
          </cell>
          <cell r="G102" t="str">
            <v>LEFT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F103" t="str">
            <v>OT HRS.</v>
          </cell>
        </row>
        <row r="104">
          <cell r="B104">
            <v>2214804173</v>
          </cell>
          <cell r="C104" t="str">
            <v>SF-604</v>
          </cell>
          <cell r="D104" t="str">
            <v>AASHMA</v>
          </cell>
          <cell r="E104" t="str">
            <v>RASULY ALAM</v>
          </cell>
          <cell r="F104" t="str">
            <v>GDA</v>
          </cell>
          <cell r="G104" t="str">
            <v>LEFT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F105" t="str">
            <v>OT HRS.</v>
          </cell>
        </row>
        <row r="106">
          <cell r="B106">
            <v>2214805035</v>
          </cell>
          <cell r="C106" t="str">
            <v>SF-605</v>
          </cell>
          <cell r="D106" t="str">
            <v>SUNNY KUMAR</v>
          </cell>
          <cell r="E106" t="str">
            <v>RAMPRAVESH SAH</v>
          </cell>
          <cell r="F106" t="str">
            <v>GDA</v>
          </cell>
          <cell r="G106" t="str">
            <v>LEFT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F107" t="str">
            <v>OT HRS.</v>
          </cell>
        </row>
        <row r="108">
          <cell r="B108">
            <v>2214805046</v>
          </cell>
          <cell r="C108" t="str">
            <v>SF-607</v>
          </cell>
          <cell r="D108" t="str">
            <v>YOGENDER</v>
          </cell>
          <cell r="E108" t="str">
            <v>KANHAIYA LAL</v>
          </cell>
          <cell r="F108" t="str">
            <v>GDA</v>
          </cell>
          <cell r="G108" t="str">
            <v>P</v>
          </cell>
          <cell r="H108" t="str">
            <v>P</v>
          </cell>
          <cell r="I108" t="str">
            <v>WO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CL</v>
          </cell>
          <cell r="N108" t="str">
            <v>P</v>
          </cell>
          <cell r="O108" t="str">
            <v>P</v>
          </cell>
          <cell r="P108" t="str">
            <v>WO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WO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WO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26</v>
          </cell>
          <cell r="AM108">
            <v>4</v>
          </cell>
          <cell r="AN108">
            <v>0</v>
          </cell>
          <cell r="AO108">
            <v>1</v>
          </cell>
        </row>
        <row r="109">
          <cell r="F109" t="str">
            <v>OT HRS.</v>
          </cell>
          <cell r="G109">
            <v>8</v>
          </cell>
          <cell r="H109">
            <v>7</v>
          </cell>
          <cell r="I109">
            <v>8</v>
          </cell>
          <cell r="W109">
            <v>8</v>
          </cell>
        </row>
        <row r="110">
          <cell r="B110">
            <v>2214585656</v>
          </cell>
          <cell r="C110" t="str">
            <v>SF-608</v>
          </cell>
          <cell r="D110" t="str">
            <v>DILEEP KUMAR</v>
          </cell>
          <cell r="E110" t="str">
            <v>RAM SEVAK</v>
          </cell>
          <cell r="F110" t="str">
            <v>GDA</v>
          </cell>
          <cell r="G110" t="str">
            <v>LEFT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F111" t="str">
            <v>OT HRS.</v>
          </cell>
        </row>
        <row r="112">
          <cell r="B112">
            <v>2214805049</v>
          </cell>
          <cell r="C112" t="str">
            <v>SF-609</v>
          </cell>
          <cell r="D112" t="str">
            <v>SURAJ CHANDELIYA</v>
          </cell>
          <cell r="E112" t="str">
            <v>RANDHIR SINGH</v>
          </cell>
          <cell r="F112" t="str">
            <v>GDA</v>
          </cell>
          <cell r="G112" t="str">
            <v>P</v>
          </cell>
          <cell r="H112" t="str">
            <v>P</v>
          </cell>
          <cell r="I112" t="str">
            <v>WO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CL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WO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26</v>
          </cell>
          <cell r="AM112">
            <v>4</v>
          </cell>
          <cell r="AN112">
            <v>0</v>
          </cell>
          <cell r="AO112">
            <v>1</v>
          </cell>
        </row>
        <row r="113">
          <cell r="F113" t="str">
            <v>OT HRS.</v>
          </cell>
          <cell r="G113">
            <v>8</v>
          </cell>
          <cell r="H113">
            <v>8</v>
          </cell>
          <cell r="I113">
            <v>16</v>
          </cell>
          <cell r="J113">
            <v>1</v>
          </cell>
          <cell r="AA113">
            <v>8</v>
          </cell>
          <cell r="AB113">
            <v>8</v>
          </cell>
          <cell r="AD113">
            <v>8</v>
          </cell>
          <cell r="AF113">
            <v>8</v>
          </cell>
        </row>
        <row r="114">
          <cell r="B114">
            <v>2214805050</v>
          </cell>
          <cell r="C114" t="str">
            <v>SF-610</v>
          </cell>
          <cell r="D114" t="str">
            <v>BHIM</v>
          </cell>
          <cell r="E114" t="str">
            <v>VEER PAL</v>
          </cell>
          <cell r="F114" t="str">
            <v>GDA</v>
          </cell>
          <cell r="G114" t="str">
            <v>P</v>
          </cell>
          <cell r="H114" t="str">
            <v>WO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WO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P</v>
          </cell>
          <cell r="U114" t="str">
            <v>P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CL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WO</v>
          </cell>
          <cell r="AE114" t="str">
            <v>P</v>
          </cell>
          <cell r="AF114" t="str">
            <v>HD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1</v>
          </cell>
          <cell r="AO114">
            <v>1</v>
          </cell>
        </row>
        <row r="115">
          <cell r="F115" t="str">
            <v>OT HRS.</v>
          </cell>
          <cell r="G115">
            <v>8</v>
          </cell>
          <cell r="I115">
            <v>8</v>
          </cell>
          <cell r="J115">
            <v>1</v>
          </cell>
          <cell r="AD115">
            <v>8</v>
          </cell>
        </row>
        <row r="116">
          <cell r="B116">
            <v>2214805054</v>
          </cell>
          <cell r="C116" t="str">
            <v>SF-611</v>
          </cell>
          <cell r="D116" t="str">
            <v>JITENDER</v>
          </cell>
          <cell r="E116" t="str">
            <v>BHAGWAN DASS</v>
          </cell>
          <cell r="F116" t="str">
            <v>GDA</v>
          </cell>
          <cell r="G116" t="str">
            <v>P</v>
          </cell>
          <cell r="H116" t="str">
            <v>P</v>
          </cell>
          <cell r="I116" t="str">
            <v>CL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WO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WO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26</v>
          </cell>
          <cell r="AM116">
            <v>4</v>
          </cell>
          <cell r="AN116">
            <v>0</v>
          </cell>
          <cell r="AO116">
            <v>1</v>
          </cell>
        </row>
        <row r="117">
          <cell r="F117" t="str">
            <v>OT HRS.</v>
          </cell>
          <cell r="G117">
            <v>8</v>
          </cell>
          <cell r="H117">
            <v>8</v>
          </cell>
          <cell r="N117">
            <v>8</v>
          </cell>
          <cell r="AB117">
            <v>8</v>
          </cell>
          <cell r="AH117">
            <v>8</v>
          </cell>
        </row>
        <row r="118">
          <cell r="B118">
            <v>2214805058</v>
          </cell>
          <cell r="C118" t="str">
            <v>SF-612</v>
          </cell>
          <cell r="D118" t="str">
            <v>ROSHANTARA</v>
          </cell>
          <cell r="E118" t="str">
            <v>MD YUNUS</v>
          </cell>
          <cell r="F118" t="str">
            <v>GDA</v>
          </cell>
          <cell r="H118" t="str">
            <v>P</v>
          </cell>
          <cell r="J118" t="str">
            <v>P</v>
          </cell>
          <cell r="K118" t="str">
            <v>P</v>
          </cell>
          <cell r="L118" t="str">
            <v>P</v>
          </cell>
          <cell r="M118" t="str">
            <v>WO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CL</v>
          </cell>
          <cell r="S118" t="str">
            <v>P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P</v>
          </cell>
          <cell r="AB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P</v>
          </cell>
          <cell r="AI118" t="str">
            <v>WO</v>
          </cell>
          <cell r="AJ118" t="str">
            <v>P</v>
          </cell>
          <cell r="AL118">
            <v>21</v>
          </cell>
          <cell r="AM118">
            <v>3</v>
          </cell>
          <cell r="AN118">
            <v>0</v>
          </cell>
          <cell r="AO118">
            <v>1</v>
          </cell>
        </row>
        <row r="119">
          <cell r="F119" t="str">
            <v>OT HRS.</v>
          </cell>
        </row>
        <row r="120">
          <cell r="B120">
            <v>2214805068</v>
          </cell>
          <cell r="C120" t="str">
            <v>SF-613</v>
          </cell>
          <cell r="D120" t="str">
            <v>PINKY</v>
          </cell>
          <cell r="E120" t="str">
            <v>MADHO SINGH</v>
          </cell>
          <cell r="F120" t="str">
            <v>GDA</v>
          </cell>
          <cell r="G120" t="str">
            <v>P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CL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WO</v>
          </cell>
          <cell r="Z120" t="str">
            <v>WO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WO</v>
          </cell>
          <cell r="AJ120" t="str">
            <v>P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</row>
        <row r="121">
          <cell r="F121" t="str">
            <v>OT HRS.</v>
          </cell>
        </row>
        <row r="122">
          <cell r="B122">
            <v>2214805549</v>
          </cell>
          <cell r="C122" t="str">
            <v>SF-614</v>
          </cell>
          <cell r="D122" t="str">
            <v>DAYAWATI DEVI</v>
          </cell>
          <cell r="E122" t="str">
            <v>AMAR SINGH</v>
          </cell>
          <cell r="F122" t="str">
            <v>GDA</v>
          </cell>
          <cell r="G122" t="str">
            <v>LEFT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F123" t="str">
            <v>OT HRS.</v>
          </cell>
        </row>
        <row r="124">
          <cell r="B124">
            <v>2214805785</v>
          </cell>
          <cell r="C124" t="str">
            <v>SF-615</v>
          </cell>
          <cell r="D124" t="str">
            <v>PAWAN KUMAR</v>
          </cell>
          <cell r="E124" t="str">
            <v>KAUSHAL KISHORE SHAH</v>
          </cell>
          <cell r="F124" t="str">
            <v>ASST.</v>
          </cell>
          <cell r="G124" t="str">
            <v>P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WO</v>
          </cell>
          <cell r="L124" t="str">
            <v>CL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WO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WO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1</v>
          </cell>
        </row>
        <row r="125">
          <cell r="F125" t="str">
            <v>OT HRS.</v>
          </cell>
          <cell r="G125">
            <v>8</v>
          </cell>
          <cell r="H125">
            <v>8</v>
          </cell>
          <cell r="J125">
            <v>8</v>
          </cell>
          <cell r="K125">
            <v>8</v>
          </cell>
          <cell r="M125">
            <v>8</v>
          </cell>
          <cell r="N125">
            <v>8</v>
          </cell>
          <cell r="O125">
            <v>8</v>
          </cell>
          <cell r="P125">
            <v>8</v>
          </cell>
          <cell r="Q125">
            <v>8</v>
          </cell>
          <cell r="R125">
            <v>4</v>
          </cell>
          <cell r="Z125">
            <v>8</v>
          </cell>
          <cell r="AB125">
            <v>8</v>
          </cell>
          <cell r="AD125">
            <v>8</v>
          </cell>
          <cell r="AG125">
            <v>8</v>
          </cell>
          <cell r="AI125">
            <v>8</v>
          </cell>
        </row>
        <row r="126">
          <cell r="B126">
            <v>2214421444</v>
          </cell>
          <cell r="C126" t="str">
            <v>SF-616</v>
          </cell>
          <cell r="D126" t="str">
            <v>SURYA PRAKASH</v>
          </cell>
          <cell r="E126" t="str">
            <v>BAHADUR RAM</v>
          </cell>
          <cell r="F126" t="str">
            <v>GDA</v>
          </cell>
          <cell r="G126" t="str">
            <v>P</v>
          </cell>
          <cell r="H126" t="str">
            <v>WO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CL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WO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WO</v>
          </cell>
          <cell r="AK126" t="str">
            <v>P</v>
          </cell>
          <cell r="AL126">
            <v>26</v>
          </cell>
          <cell r="AM126">
            <v>4</v>
          </cell>
          <cell r="AN126">
            <v>0</v>
          </cell>
          <cell r="AO126">
            <v>1</v>
          </cell>
        </row>
        <row r="127">
          <cell r="F127" t="str">
            <v>OT HRS.</v>
          </cell>
          <cell r="I127">
            <v>8</v>
          </cell>
          <cell r="J127">
            <v>8</v>
          </cell>
          <cell r="K127">
            <v>8</v>
          </cell>
          <cell r="L127">
            <v>8</v>
          </cell>
          <cell r="N127">
            <v>8</v>
          </cell>
          <cell r="O127">
            <v>8</v>
          </cell>
          <cell r="P127">
            <v>8</v>
          </cell>
          <cell r="Q127">
            <v>8</v>
          </cell>
          <cell r="R127">
            <v>8</v>
          </cell>
          <cell r="S127">
            <v>16</v>
          </cell>
          <cell r="T127">
            <v>8</v>
          </cell>
          <cell r="U127">
            <v>8</v>
          </cell>
          <cell r="V127">
            <v>8</v>
          </cell>
          <cell r="W127">
            <v>8</v>
          </cell>
          <cell r="X127">
            <v>8</v>
          </cell>
          <cell r="Y127">
            <v>5</v>
          </cell>
          <cell r="AC127">
            <v>8</v>
          </cell>
        </row>
        <row r="128">
          <cell r="B128">
            <v>2214809717</v>
          </cell>
          <cell r="C128" t="str">
            <v>SF-617</v>
          </cell>
          <cell r="D128" t="str">
            <v>RAKHI GUPTA</v>
          </cell>
          <cell r="E128" t="str">
            <v>NAND LAL GUPTA</v>
          </cell>
          <cell r="F128" t="str">
            <v>GDA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CL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HD</v>
          </cell>
          <cell r="AG128" t="str">
            <v>P</v>
          </cell>
          <cell r="AH128" t="str">
            <v>WO</v>
          </cell>
          <cell r="AI128" t="str">
            <v>P</v>
          </cell>
          <cell r="AJ128" t="str">
            <v>WO</v>
          </cell>
          <cell r="AK128" t="str">
            <v>P</v>
          </cell>
          <cell r="AL128">
            <v>22</v>
          </cell>
          <cell r="AM128">
            <v>3</v>
          </cell>
          <cell r="AN128">
            <v>1</v>
          </cell>
          <cell r="AO128">
            <v>1</v>
          </cell>
        </row>
        <row r="129">
          <cell r="F129" t="str">
            <v>OT HRS.</v>
          </cell>
          <cell r="S129">
            <v>8</v>
          </cell>
        </row>
        <row r="130">
          <cell r="B130">
            <v>2214809721</v>
          </cell>
          <cell r="C130" t="str">
            <v>SF-618</v>
          </cell>
          <cell r="D130" t="str">
            <v>RAJNEESH KUMAR KNNAUJIA</v>
          </cell>
          <cell r="E130" t="str">
            <v>KAILASH PRASAD</v>
          </cell>
          <cell r="F130" t="str">
            <v>GDA</v>
          </cell>
          <cell r="G130" t="str">
            <v>P</v>
          </cell>
          <cell r="H130" t="str">
            <v>P</v>
          </cell>
          <cell r="I130" t="str">
            <v>WO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WO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CL</v>
          </cell>
          <cell r="W130" t="str">
            <v>WO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WO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26</v>
          </cell>
          <cell r="AM130">
            <v>4</v>
          </cell>
          <cell r="AN130">
            <v>0</v>
          </cell>
          <cell r="AO130">
            <v>1</v>
          </cell>
        </row>
        <row r="131">
          <cell r="F131" t="str">
            <v>OT HRS.</v>
          </cell>
          <cell r="I131">
            <v>8</v>
          </cell>
          <cell r="J131">
            <v>8</v>
          </cell>
          <cell r="P131">
            <v>8</v>
          </cell>
          <cell r="Q131">
            <v>8</v>
          </cell>
          <cell r="W131">
            <v>8</v>
          </cell>
          <cell r="X131">
            <v>8</v>
          </cell>
        </row>
        <row r="132">
          <cell r="B132">
            <v>2214510232</v>
          </cell>
          <cell r="C132" t="str">
            <v>SF-619</v>
          </cell>
          <cell r="D132" t="str">
            <v>PUSHPENDRA KUMAR</v>
          </cell>
          <cell r="E132" t="str">
            <v>RAMVIR SINGH</v>
          </cell>
          <cell r="F132" t="str">
            <v>GDA</v>
          </cell>
          <cell r="G132" t="str">
            <v>P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WO</v>
          </cell>
          <cell r="P132" t="str">
            <v>P</v>
          </cell>
          <cell r="R132" t="str">
            <v>CL</v>
          </cell>
          <cell r="S132" t="str">
            <v>P</v>
          </cell>
          <cell r="T132" t="str">
            <v>P</v>
          </cell>
          <cell r="U132" t="str">
            <v>P</v>
          </cell>
          <cell r="W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P</v>
          </cell>
          <cell r="AD132" t="str">
            <v>P</v>
          </cell>
          <cell r="AE132" t="str">
            <v>P</v>
          </cell>
          <cell r="AF132" t="str">
            <v>HD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WO</v>
          </cell>
          <cell r="AK132" t="str">
            <v>P</v>
          </cell>
          <cell r="AL132">
            <v>22</v>
          </cell>
          <cell r="AM132">
            <v>3</v>
          </cell>
          <cell r="AN132">
            <v>1</v>
          </cell>
          <cell r="AO132">
            <v>1</v>
          </cell>
        </row>
        <row r="133">
          <cell r="F133" t="str">
            <v>OT HRS.</v>
          </cell>
          <cell r="G133">
            <v>8</v>
          </cell>
          <cell r="I133">
            <v>8</v>
          </cell>
          <cell r="J133">
            <v>8</v>
          </cell>
          <cell r="K133">
            <v>8</v>
          </cell>
          <cell r="L133">
            <v>8</v>
          </cell>
          <cell r="M133">
            <v>8</v>
          </cell>
          <cell r="N133">
            <v>7</v>
          </cell>
        </row>
        <row r="134">
          <cell r="B134">
            <v>2214585649</v>
          </cell>
          <cell r="C134" t="str">
            <v>SF-620</v>
          </cell>
          <cell r="D134" t="str">
            <v>KANCHAN KUMAR</v>
          </cell>
          <cell r="E134" t="str">
            <v>UPENDER CHAUDRY</v>
          </cell>
          <cell r="F134" t="str">
            <v>GDA</v>
          </cell>
          <cell r="G134" t="str">
            <v>P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WO</v>
          </cell>
          <cell r="V134" t="str">
            <v>CL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WO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P</v>
          </cell>
          <cell r="AL134">
            <v>26</v>
          </cell>
          <cell r="AM134">
            <v>4</v>
          </cell>
          <cell r="AN134">
            <v>0</v>
          </cell>
          <cell r="AO134">
            <v>1</v>
          </cell>
        </row>
        <row r="135">
          <cell r="F135" t="str">
            <v>OT HRS.</v>
          </cell>
          <cell r="G135">
            <v>8</v>
          </cell>
          <cell r="H135">
            <v>8</v>
          </cell>
          <cell r="I135">
            <v>8</v>
          </cell>
          <cell r="J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P135">
            <v>8</v>
          </cell>
          <cell r="Q135">
            <v>4</v>
          </cell>
          <cell r="U135">
            <v>8</v>
          </cell>
          <cell r="Z135">
            <v>8</v>
          </cell>
          <cell r="AG135">
            <v>8</v>
          </cell>
        </row>
        <row r="136">
          <cell r="B136">
            <v>2214809723</v>
          </cell>
          <cell r="C136" t="str">
            <v>SF-621</v>
          </cell>
          <cell r="D136" t="str">
            <v>NEHA</v>
          </cell>
          <cell r="E136" t="str">
            <v>ANIL KUMAR MISHRA</v>
          </cell>
          <cell r="F136" t="str">
            <v>GDA</v>
          </cell>
          <cell r="G136" t="str">
            <v>P</v>
          </cell>
          <cell r="H136" t="str">
            <v>WO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P</v>
          </cell>
          <cell r="M136" t="str">
            <v>WO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CL</v>
          </cell>
          <cell r="W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 t="str">
            <v>P</v>
          </cell>
          <cell r="AK136" t="str">
            <v>P</v>
          </cell>
          <cell r="AL136">
            <v>24</v>
          </cell>
          <cell r="AM136">
            <v>4</v>
          </cell>
          <cell r="AN136">
            <v>0</v>
          </cell>
          <cell r="AO136">
            <v>1</v>
          </cell>
        </row>
        <row r="137">
          <cell r="F137" t="str">
            <v>OT HRS.</v>
          </cell>
        </row>
        <row r="138">
          <cell r="B138">
            <v>2214726280</v>
          </cell>
          <cell r="C138" t="str">
            <v>SF-622</v>
          </cell>
          <cell r="D138" t="str">
            <v>MOHD SAJJAD</v>
          </cell>
          <cell r="E138" t="str">
            <v>SHEKH SARFUDDIN</v>
          </cell>
          <cell r="F138" t="str">
            <v>GDA</v>
          </cell>
          <cell r="G138" t="str">
            <v>P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WO</v>
          </cell>
          <cell r="N138" t="str">
            <v>CL</v>
          </cell>
          <cell r="P138" t="str">
            <v>WO</v>
          </cell>
          <cell r="Q138" t="str">
            <v>P</v>
          </cell>
          <cell r="R138" t="str">
            <v>P</v>
          </cell>
          <cell r="S138" t="str">
            <v>P</v>
          </cell>
          <cell r="U138" t="str">
            <v>P</v>
          </cell>
          <cell r="V138" t="str">
            <v>WO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24</v>
          </cell>
          <cell r="AM138">
            <v>4</v>
          </cell>
          <cell r="AN138">
            <v>0</v>
          </cell>
          <cell r="AO138">
            <v>1</v>
          </cell>
        </row>
        <row r="139">
          <cell r="F139" t="str">
            <v>OT HRS.</v>
          </cell>
        </row>
        <row r="140">
          <cell r="B140">
            <v>1013940260</v>
          </cell>
          <cell r="C140" t="str">
            <v>SF-623</v>
          </cell>
          <cell r="D140" t="str">
            <v>DEEPAK</v>
          </cell>
          <cell r="E140" t="str">
            <v>CHHOTE LAL</v>
          </cell>
          <cell r="F140" t="str">
            <v>GDA</v>
          </cell>
          <cell r="G140" t="str">
            <v>P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CL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P</v>
          </cell>
          <cell r="U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HD</v>
          </cell>
          <cell r="AG140" t="str">
            <v>P</v>
          </cell>
          <cell r="AH140" t="str">
            <v>P</v>
          </cell>
          <cell r="AI140" t="str">
            <v>P</v>
          </cell>
          <cell r="AJ140" t="str">
            <v>WO</v>
          </cell>
          <cell r="AK140" t="str">
            <v>P</v>
          </cell>
          <cell r="AL140">
            <v>23</v>
          </cell>
          <cell r="AM140">
            <v>4</v>
          </cell>
          <cell r="AN140">
            <v>1</v>
          </cell>
          <cell r="AO140">
            <v>1</v>
          </cell>
        </row>
        <row r="141">
          <cell r="F141" t="str">
            <v>OT HRS.</v>
          </cell>
          <cell r="G141">
            <v>8</v>
          </cell>
          <cell r="I141">
            <v>8</v>
          </cell>
          <cell r="J141">
            <v>8</v>
          </cell>
          <cell r="K141">
            <v>8</v>
          </cell>
          <cell r="L141">
            <v>8</v>
          </cell>
          <cell r="M141">
            <v>4</v>
          </cell>
        </row>
        <row r="142">
          <cell r="B142">
            <v>2214476132</v>
          </cell>
          <cell r="C142" t="str">
            <v>SF-624</v>
          </cell>
          <cell r="D142" t="str">
            <v>RAJABABU</v>
          </cell>
          <cell r="E142" t="str">
            <v>AMAR NATH</v>
          </cell>
          <cell r="F142" t="str">
            <v>GDA</v>
          </cell>
          <cell r="G142" t="str">
            <v>P</v>
          </cell>
          <cell r="H142" t="str">
            <v>WO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CL</v>
          </cell>
          <cell r="P142" t="str">
            <v>P</v>
          </cell>
          <cell r="Q142" t="str">
            <v>P</v>
          </cell>
          <cell r="R142" t="str">
            <v>WO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WO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HD</v>
          </cell>
          <cell r="AG142" t="str">
            <v>P</v>
          </cell>
          <cell r="AH142" t="str">
            <v>WO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1</v>
          </cell>
          <cell r="AO142">
            <v>1</v>
          </cell>
        </row>
        <row r="143">
          <cell r="F143" t="str">
            <v>OT HRS.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  <cell r="N143">
            <v>8</v>
          </cell>
          <cell r="P143">
            <v>8</v>
          </cell>
          <cell r="Q143">
            <v>8</v>
          </cell>
          <cell r="R143">
            <v>16</v>
          </cell>
          <cell r="S143">
            <v>8</v>
          </cell>
          <cell r="T143">
            <v>8</v>
          </cell>
          <cell r="U143">
            <v>4</v>
          </cell>
          <cell r="AA143">
            <v>8</v>
          </cell>
          <cell r="AH143">
            <v>8</v>
          </cell>
        </row>
        <row r="144">
          <cell r="B144">
            <v>2214811856</v>
          </cell>
          <cell r="C144" t="str">
            <v>SF-625</v>
          </cell>
          <cell r="D144" t="str">
            <v>BHUPENDER SINGH RAWAT</v>
          </cell>
          <cell r="E144" t="str">
            <v>DEEWAN SINGH</v>
          </cell>
          <cell r="F144" t="str">
            <v>GDA</v>
          </cell>
          <cell r="G144" t="str">
            <v>P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CL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WO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26</v>
          </cell>
          <cell r="AM144">
            <v>4</v>
          </cell>
          <cell r="AN144">
            <v>0</v>
          </cell>
          <cell r="AO144">
            <v>1</v>
          </cell>
        </row>
        <row r="145">
          <cell r="F145" t="str">
            <v>OT HRS.</v>
          </cell>
          <cell r="L145">
            <v>8</v>
          </cell>
          <cell r="AC145">
            <v>8</v>
          </cell>
        </row>
        <row r="146">
          <cell r="B146">
            <v>2214812014</v>
          </cell>
          <cell r="C146" t="str">
            <v>SF-626</v>
          </cell>
          <cell r="D146" t="str">
            <v>RUCHI SINGH</v>
          </cell>
          <cell r="E146" t="str">
            <v>PRASHANT SINGH</v>
          </cell>
          <cell r="F146" t="str">
            <v>GDA</v>
          </cell>
          <cell r="G146" t="str">
            <v>P</v>
          </cell>
          <cell r="H146" t="str">
            <v>P</v>
          </cell>
          <cell r="I146" t="str">
            <v>WO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P</v>
          </cell>
          <cell r="N146" t="str">
            <v>P</v>
          </cell>
          <cell r="O146" t="str">
            <v>P</v>
          </cell>
          <cell r="P146" t="str">
            <v>CL</v>
          </cell>
          <cell r="Q146" t="str">
            <v>P</v>
          </cell>
          <cell r="AA146" t="str">
            <v>P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HD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WO</v>
          </cell>
          <cell r="AL146">
            <v>17</v>
          </cell>
          <cell r="AM146">
            <v>3</v>
          </cell>
          <cell r="AN146">
            <v>1</v>
          </cell>
          <cell r="AO146">
            <v>1</v>
          </cell>
        </row>
        <row r="147">
          <cell r="F147" t="str">
            <v>OT HRS.</v>
          </cell>
          <cell r="AH147">
            <v>8</v>
          </cell>
        </row>
        <row r="148">
          <cell r="B148">
            <v>2214813753</v>
          </cell>
          <cell r="C148" t="str">
            <v>SF-627</v>
          </cell>
          <cell r="D148" t="str">
            <v>SUNIL KUMAR</v>
          </cell>
          <cell r="E148" t="str">
            <v>RAMKISHAN</v>
          </cell>
          <cell r="F148" t="str">
            <v>GDA</v>
          </cell>
          <cell r="G148" t="str">
            <v>P</v>
          </cell>
          <cell r="H148" t="str">
            <v>WO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WO</v>
          </cell>
          <cell r="R148" t="str">
            <v>P</v>
          </cell>
          <cell r="S148" t="str">
            <v>CL</v>
          </cell>
          <cell r="T148" t="str">
            <v>P</v>
          </cell>
          <cell r="U148" t="str">
            <v>P</v>
          </cell>
          <cell r="V148" t="str">
            <v>P</v>
          </cell>
          <cell r="X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HD</v>
          </cell>
          <cell r="AG148" t="str">
            <v>P</v>
          </cell>
          <cell r="AI148" t="str">
            <v>P</v>
          </cell>
          <cell r="AJ148" t="str">
            <v>WO</v>
          </cell>
          <cell r="AK148" t="str">
            <v>P</v>
          </cell>
          <cell r="AL148">
            <v>23</v>
          </cell>
          <cell r="AM148">
            <v>3</v>
          </cell>
          <cell r="AN148">
            <v>1</v>
          </cell>
          <cell r="AO148">
            <v>1</v>
          </cell>
        </row>
        <row r="149">
          <cell r="F149" t="str">
            <v>OT HRS.</v>
          </cell>
          <cell r="N149">
            <v>8</v>
          </cell>
        </row>
        <row r="150">
          <cell r="B150">
            <v>2214816320</v>
          </cell>
          <cell r="C150" t="str">
            <v>SF-628</v>
          </cell>
          <cell r="D150" t="str">
            <v>DIPAK GHOSH</v>
          </cell>
          <cell r="E150" t="str">
            <v>HARIPADA GHOSH</v>
          </cell>
          <cell r="F150" t="str">
            <v>GDA</v>
          </cell>
          <cell r="G150" t="str">
            <v>P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CL</v>
          </cell>
          <cell r="AA150" t="str">
            <v>WO</v>
          </cell>
          <cell r="AB150" t="str">
            <v>WO</v>
          </cell>
          <cell r="AF150" t="str">
            <v>HD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>
            <v>23</v>
          </cell>
          <cell r="AM150">
            <v>3</v>
          </cell>
          <cell r="AN150">
            <v>1</v>
          </cell>
          <cell r="AO150">
            <v>1</v>
          </cell>
        </row>
        <row r="151">
          <cell r="F151" t="str">
            <v>OT HRS.</v>
          </cell>
          <cell r="G151">
            <v>8</v>
          </cell>
          <cell r="H151">
            <v>8</v>
          </cell>
          <cell r="I151">
            <v>8</v>
          </cell>
          <cell r="J151">
            <v>8</v>
          </cell>
          <cell r="K151">
            <v>8</v>
          </cell>
          <cell r="L151">
            <v>8</v>
          </cell>
          <cell r="M151">
            <v>7</v>
          </cell>
        </row>
        <row r="152">
          <cell r="B152">
            <v>2214716102</v>
          </cell>
          <cell r="C152" t="str">
            <v>SF-629</v>
          </cell>
          <cell r="D152" t="str">
            <v>RAHUL SAHU</v>
          </cell>
          <cell r="E152" t="str">
            <v>SATVIR</v>
          </cell>
          <cell r="F152" t="str">
            <v>GDA</v>
          </cell>
          <cell r="G152" t="str">
            <v>P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CL</v>
          </cell>
          <cell r="P152" t="str">
            <v>P</v>
          </cell>
          <cell r="Q152" t="str">
            <v>WO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WO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HD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>
            <v>25</v>
          </cell>
          <cell r="AM152">
            <v>4</v>
          </cell>
          <cell r="AN152">
            <v>1</v>
          </cell>
          <cell r="AO152">
            <v>1</v>
          </cell>
        </row>
        <row r="153">
          <cell r="F153" t="str">
            <v>OT HRS.</v>
          </cell>
          <cell r="G153">
            <v>8</v>
          </cell>
          <cell r="H153">
            <v>8</v>
          </cell>
          <cell r="I153">
            <v>8</v>
          </cell>
          <cell r="J153">
            <v>8</v>
          </cell>
          <cell r="K153">
            <v>8</v>
          </cell>
          <cell r="L153">
            <v>8</v>
          </cell>
          <cell r="M153">
            <v>8</v>
          </cell>
          <cell r="N153">
            <v>8</v>
          </cell>
          <cell r="P153">
            <v>1</v>
          </cell>
          <cell r="Q153">
            <v>8</v>
          </cell>
        </row>
        <row r="154">
          <cell r="B154">
            <v>2214603449</v>
          </cell>
          <cell r="C154" t="str">
            <v>SF-630</v>
          </cell>
          <cell r="D154" t="str">
            <v>MUSKAN</v>
          </cell>
          <cell r="E154" t="str">
            <v>AFROJ AHMAD</v>
          </cell>
          <cell r="F154" t="str">
            <v>GDA</v>
          </cell>
          <cell r="G154" t="str">
            <v>P</v>
          </cell>
          <cell r="H154" t="str">
            <v>WO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P</v>
          </cell>
          <cell r="V154" t="str">
            <v>WO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WO</v>
          </cell>
          <cell r="AD154" t="str">
            <v>P</v>
          </cell>
          <cell r="AE154" t="str">
            <v>P</v>
          </cell>
          <cell r="AF154" t="str">
            <v>HD</v>
          </cell>
          <cell r="AG154" t="str">
            <v>P</v>
          </cell>
          <cell r="AH154" t="str">
            <v>P</v>
          </cell>
          <cell r="AI154" t="str">
            <v>P</v>
          </cell>
          <cell r="AK154" t="str">
            <v>P</v>
          </cell>
          <cell r="AL154">
            <v>24</v>
          </cell>
          <cell r="AM154">
            <v>4</v>
          </cell>
          <cell r="AN154">
            <v>1</v>
          </cell>
          <cell r="AO154">
            <v>0</v>
          </cell>
        </row>
        <row r="155">
          <cell r="F155" t="str">
            <v>OT HRS.</v>
          </cell>
          <cell r="G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4</v>
          </cell>
        </row>
        <row r="156">
          <cell r="B156">
            <v>2017149123</v>
          </cell>
          <cell r="C156" t="str">
            <v>SF-631</v>
          </cell>
          <cell r="D156" t="str">
            <v>JITENDER KUMAR VERMA</v>
          </cell>
          <cell r="E156" t="str">
            <v>RAM SAJ</v>
          </cell>
          <cell r="F156" t="str">
            <v>GDA</v>
          </cell>
          <cell r="G156" t="str">
            <v>P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WO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CL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WO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WO</v>
          </cell>
          <cell r="AK156" t="str">
            <v>P</v>
          </cell>
          <cell r="AL156">
            <v>26</v>
          </cell>
          <cell r="AM156">
            <v>4</v>
          </cell>
          <cell r="AN156">
            <v>0</v>
          </cell>
          <cell r="AO156">
            <v>1</v>
          </cell>
        </row>
        <row r="157">
          <cell r="F157" t="str">
            <v>OT HRS.</v>
          </cell>
          <cell r="G157">
            <v>8</v>
          </cell>
          <cell r="H157">
            <v>8</v>
          </cell>
          <cell r="I157">
            <v>8</v>
          </cell>
          <cell r="J157">
            <v>8</v>
          </cell>
          <cell r="K157">
            <v>16</v>
          </cell>
          <cell r="L157">
            <v>8</v>
          </cell>
          <cell r="M157">
            <v>8</v>
          </cell>
          <cell r="N157">
            <v>8</v>
          </cell>
          <cell r="O157">
            <v>8</v>
          </cell>
          <cell r="P157">
            <v>8</v>
          </cell>
          <cell r="Q157">
            <v>8</v>
          </cell>
          <cell r="R157">
            <v>16</v>
          </cell>
          <cell r="S157">
            <v>3</v>
          </cell>
          <cell r="T157">
            <v>8</v>
          </cell>
          <cell r="U157">
            <v>8</v>
          </cell>
          <cell r="V157">
            <v>8</v>
          </cell>
          <cell r="AB157">
            <v>8</v>
          </cell>
          <cell r="AJ157">
            <v>8</v>
          </cell>
        </row>
        <row r="158">
          <cell r="B158">
            <v>2214732055</v>
          </cell>
          <cell r="C158" t="str">
            <v>SF-632</v>
          </cell>
          <cell r="D158" t="str">
            <v>SUMIT KUMAR</v>
          </cell>
          <cell r="E158" t="str">
            <v>MANOJ SAH</v>
          </cell>
          <cell r="F158" t="str">
            <v>GDA</v>
          </cell>
          <cell r="G158" t="str">
            <v>P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P</v>
          </cell>
          <cell r="AK158" t="str">
            <v>P</v>
          </cell>
          <cell r="AL158">
            <v>23</v>
          </cell>
          <cell r="AM158">
            <v>3</v>
          </cell>
          <cell r="AN158">
            <v>0</v>
          </cell>
          <cell r="AO158">
            <v>0</v>
          </cell>
        </row>
        <row r="159">
          <cell r="F159" t="str">
            <v>OT HRS.</v>
          </cell>
          <cell r="G159">
            <v>8</v>
          </cell>
          <cell r="H159">
            <v>8</v>
          </cell>
          <cell r="I159">
            <v>8</v>
          </cell>
          <cell r="J159">
            <v>4</v>
          </cell>
        </row>
        <row r="160">
          <cell r="B160">
            <v>2214445465</v>
          </cell>
          <cell r="C160" t="str">
            <v>SF-633</v>
          </cell>
          <cell r="D160" t="str">
            <v>SHUBHAM SHARMA</v>
          </cell>
          <cell r="E160" t="str">
            <v>BUDDHI RAM SHARMA</v>
          </cell>
          <cell r="F160" t="str">
            <v>GDA</v>
          </cell>
          <cell r="G160" t="str">
            <v>P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P</v>
          </cell>
          <cell r="R160" t="str">
            <v>WO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>
            <v>27</v>
          </cell>
          <cell r="AM160">
            <v>4</v>
          </cell>
          <cell r="AN160">
            <v>0</v>
          </cell>
          <cell r="AO160">
            <v>0</v>
          </cell>
        </row>
        <row r="161">
          <cell r="F161" t="str">
            <v>OT HRS.</v>
          </cell>
          <cell r="G161">
            <v>8</v>
          </cell>
          <cell r="H161">
            <v>8</v>
          </cell>
          <cell r="I161">
            <v>8</v>
          </cell>
          <cell r="J161">
            <v>1</v>
          </cell>
          <cell r="R161">
            <v>8</v>
          </cell>
          <cell r="AI161">
            <v>8</v>
          </cell>
        </row>
        <row r="162">
          <cell r="B162">
            <v>2214733455</v>
          </cell>
          <cell r="C162" t="str">
            <v>SF-634</v>
          </cell>
          <cell r="D162" t="str">
            <v>SHIV PRAKASH PAL</v>
          </cell>
          <cell r="E162" t="str">
            <v>GAYA RAM PAL</v>
          </cell>
          <cell r="F162" t="str">
            <v>GDA</v>
          </cell>
          <cell r="G162" t="str">
            <v>P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WO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WO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WO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P</v>
          </cell>
          <cell r="AK162" t="str">
            <v>P</v>
          </cell>
          <cell r="AL162">
            <v>27</v>
          </cell>
          <cell r="AM162">
            <v>4</v>
          </cell>
          <cell r="AN162">
            <v>0</v>
          </cell>
          <cell r="AO162">
            <v>0</v>
          </cell>
        </row>
        <row r="163">
          <cell r="F163" t="str">
            <v>OT HRS.</v>
          </cell>
          <cell r="G163">
            <v>8</v>
          </cell>
          <cell r="H163">
            <v>2</v>
          </cell>
          <cell r="L163">
            <v>8</v>
          </cell>
          <cell r="AC163">
            <v>8</v>
          </cell>
        </row>
        <row r="164">
          <cell r="B164">
            <v>2214649341</v>
          </cell>
          <cell r="C164" t="str">
            <v>SF-635</v>
          </cell>
          <cell r="D164" t="str">
            <v>NAVIN KUMAR</v>
          </cell>
          <cell r="E164" t="str">
            <v>SHER SINGH</v>
          </cell>
          <cell r="F164" t="str">
            <v>GDA</v>
          </cell>
          <cell r="G164" t="str">
            <v>P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WO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P</v>
          </cell>
          <cell r="AJ164" t="str">
            <v>P</v>
          </cell>
          <cell r="AK164" t="str">
            <v>P</v>
          </cell>
          <cell r="AL164">
            <v>26</v>
          </cell>
          <cell r="AM164">
            <v>4</v>
          </cell>
          <cell r="AN164">
            <v>0</v>
          </cell>
          <cell r="AO164">
            <v>0</v>
          </cell>
        </row>
        <row r="165">
          <cell r="F165" t="str">
            <v>OT HRS.</v>
          </cell>
          <cell r="G165">
            <v>8</v>
          </cell>
          <cell r="H165">
            <v>8</v>
          </cell>
          <cell r="I165">
            <v>4</v>
          </cell>
          <cell r="V165">
            <v>8</v>
          </cell>
        </row>
        <row r="166">
          <cell r="B166">
            <v>6719938654</v>
          </cell>
          <cell r="C166" t="str">
            <v>SF-636</v>
          </cell>
          <cell r="D166" t="str">
            <v>DHIRENDRA KUMAR</v>
          </cell>
          <cell r="E166" t="str">
            <v>CHHATHU SAH</v>
          </cell>
          <cell r="F166" t="str">
            <v>GDA</v>
          </cell>
          <cell r="G166" t="str">
            <v>P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WO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WO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WO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HD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1</v>
          </cell>
          <cell r="AO166">
            <v>0</v>
          </cell>
        </row>
        <row r="167">
          <cell r="F167" t="str">
            <v>OT HRS.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8</v>
          </cell>
          <cell r="L167">
            <v>8</v>
          </cell>
          <cell r="M167">
            <v>8</v>
          </cell>
          <cell r="N167">
            <v>8</v>
          </cell>
          <cell r="AB167">
            <v>8</v>
          </cell>
          <cell r="AJ167">
            <v>8</v>
          </cell>
        </row>
        <row r="168">
          <cell r="B168">
            <v>2214821746</v>
          </cell>
          <cell r="C168" t="str">
            <v>SF-637</v>
          </cell>
          <cell r="D168" t="str">
            <v>HIMANSHU</v>
          </cell>
          <cell r="E168" t="str">
            <v>MOHAN LAL</v>
          </cell>
          <cell r="F168" t="str">
            <v>GDA</v>
          </cell>
          <cell r="G168" t="str">
            <v>P</v>
          </cell>
          <cell r="H168" t="str">
            <v>WO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WO</v>
          </cell>
          <cell r="Q168" t="str">
            <v>P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WO</v>
          </cell>
          <cell r="W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WO</v>
          </cell>
          <cell r="AD168" t="str">
            <v>P</v>
          </cell>
          <cell r="AE168" t="str">
            <v>P</v>
          </cell>
          <cell r="AF168" t="str">
            <v>HD</v>
          </cell>
          <cell r="AG168" t="str">
            <v>P</v>
          </cell>
          <cell r="AH168" t="str">
            <v>P</v>
          </cell>
          <cell r="AI168" t="str">
            <v>P</v>
          </cell>
          <cell r="AK168" t="str">
            <v>P</v>
          </cell>
          <cell r="AL168">
            <v>23</v>
          </cell>
          <cell r="AM168">
            <v>4</v>
          </cell>
          <cell r="AN168">
            <v>1</v>
          </cell>
          <cell r="AO168">
            <v>0</v>
          </cell>
        </row>
        <row r="169">
          <cell r="F169" t="str">
            <v>OT HRS.</v>
          </cell>
        </row>
        <row r="170">
          <cell r="B170">
            <v>2214821749</v>
          </cell>
          <cell r="C170" t="str">
            <v>SF-638</v>
          </cell>
          <cell r="D170" t="str">
            <v>RAJU SINGH</v>
          </cell>
          <cell r="E170" t="str">
            <v>VIRENDRA SINGH</v>
          </cell>
          <cell r="F170" t="str">
            <v>GDA</v>
          </cell>
          <cell r="L170" t="str">
            <v>WO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 t="str">
            <v>P</v>
          </cell>
          <cell r="AL170">
            <v>23</v>
          </cell>
          <cell r="AM170">
            <v>3</v>
          </cell>
          <cell r="AN170">
            <v>0</v>
          </cell>
          <cell r="AO170">
            <v>0</v>
          </cell>
        </row>
        <row r="171">
          <cell r="F171" t="str">
            <v>OT HRS.</v>
          </cell>
          <cell r="P171">
            <v>6</v>
          </cell>
        </row>
        <row r="172">
          <cell r="B172">
            <v>1013752164</v>
          </cell>
          <cell r="C172" t="str">
            <v>SF-639</v>
          </cell>
          <cell r="D172" t="str">
            <v>RAJ BAHADUR</v>
          </cell>
          <cell r="E172" t="str">
            <v>HOSHIYAR SINGH</v>
          </cell>
          <cell r="F172" t="str">
            <v>GDA</v>
          </cell>
          <cell r="G172" t="str">
            <v>P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P172" t="str">
            <v>WO</v>
          </cell>
          <cell r="Q172" t="str">
            <v>P</v>
          </cell>
          <cell r="R172" t="str">
            <v>P</v>
          </cell>
          <cell r="S172" t="str">
            <v>P</v>
          </cell>
          <cell r="U172" t="str">
            <v>P</v>
          </cell>
          <cell r="V172" t="str">
            <v>P</v>
          </cell>
          <cell r="W172" t="str">
            <v>WO</v>
          </cell>
          <cell r="X172" t="str">
            <v>P</v>
          </cell>
          <cell r="Y172" t="str">
            <v>P</v>
          </cell>
          <cell r="Z172" t="str">
            <v>P</v>
          </cell>
          <cell r="AA172" t="str">
            <v>P</v>
          </cell>
          <cell r="AB172" t="str">
            <v>WO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HD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1</v>
          </cell>
          <cell r="AO172">
            <v>0</v>
          </cell>
        </row>
        <row r="173">
          <cell r="F173" t="str">
            <v>OT HRS.</v>
          </cell>
          <cell r="K17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2214686739</v>
          </cell>
          <cell r="E6" t="str">
            <v>SHYAM LAL MAURYA</v>
          </cell>
          <cell r="F6" t="str">
            <v>SUKH RAM</v>
          </cell>
          <cell r="G6" t="str">
            <v>GAS MANIFOLD</v>
          </cell>
          <cell r="H6" t="str">
            <v>LEFT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OT HRS.</v>
          </cell>
        </row>
        <row r="8">
          <cell r="D8">
            <v>2214273439</v>
          </cell>
          <cell r="E8" t="str">
            <v>GARIBA</v>
          </cell>
          <cell r="F8" t="str">
            <v>GURU</v>
          </cell>
          <cell r="G8" t="str">
            <v>MASON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OT HRS.</v>
          </cell>
        </row>
        <row r="10">
          <cell r="D10">
            <v>2214385825</v>
          </cell>
          <cell r="E10" t="str">
            <v>SAURABH MISHRA</v>
          </cell>
          <cell r="F10" t="str">
            <v>RAMAVTAR MISHRA</v>
          </cell>
          <cell r="G10" t="str">
            <v>GAS MANIFOLD</v>
          </cell>
          <cell r="H10" t="str">
            <v>LEFT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OT HRS.</v>
          </cell>
        </row>
        <row r="12">
          <cell r="D12">
            <v>2214273444</v>
          </cell>
          <cell r="E12" t="str">
            <v>RAVI KUMAR</v>
          </cell>
          <cell r="F12" t="str">
            <v>GIRWAR SINGH</v>
          </cell>
          <cell r="G12" t="str">
            <v>CARPENTER</v>
          </cell>
          <cell r="H12" t="str">
            <v>LEFT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OT HRS.</v>
          </cell>
        </row>
        <row r="14">
          <cell r="D14">
            <v>2214273436</v>
          </cell>
          <cell r="E14" t="str">
            <v>VIKASH</v>
          </cell>
          <cell r="F14" t="str">
            <v>VED SINGH</v>
          </cell>
          <cell r="G14" t="str">
            <v>AC TECHNICIAN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2214517887</v>
          </cell>
          <cell r="E16" t="str">
            <v>SUNIL</v>
          </cell>
          <cell r="F16" t="str">
            <v>BALWAN SINGH</v>
          </cell>
          <cell r="G16" t="str">
            <v>AC TECHNICIAN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2214273440</v>
          </cell>
          <cell r="E18" t="str">
            <v>YASHPAL SINGH</v>
          </cell>
          <cell r="F18" t="str">
            <v>JAY SINGH</v>
          </cell>
          <cell r="G18" t="str">
            <v>FEBRICATOR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2214571235</v>
          </cell>
          <cell r="E20" t="str">
            <v>KRISHAN KUMAR</v>
          </cell>
          <cell r="F20" t="str">
            <v>MAHESH</v>
          </cell>
          <cell r="G20" t="str">
            <v>AC TECHNICIAN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1112856934</v>
          </cell>
          <cell r="E22" t="str">
            <v>PANKAJ SINGH</v>
          </cell>
          <cell r="F22" t="str">
            <v>RAJENDRA SINGH</v>
          </cell>
          <cell r="G22" t="str">
            <v>PLUMBER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6914384242</v>
          </cell>
          <cell r="E24" t="str">
            <v>PREM PAL SINGH</v>
          </cell>
          <cell r="F24" t="str">
            <v>RAM PRASAD SINGH</v>
          </cell>
          <cell r="G24" t="str">
            <v>ELECTRICIAN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OT HRS.</v>
          </cell>
        </row>
        <row r="26">
          <cell r="D26">
            <v>2214758230</v>
          </cell>
          <cell r="E26" t="str">
            <v>SATPAL</v>
          </cell>
          <cell r="F26" t="str">
            <v>OMPRKASH</v>
          </cell>
          <cell r="G26" t="str">
            <v>FIRE MAN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2214765991</v>
          </cell>
          <cell r="E28" t="str">
            <v>VIPIN KUMAR</v>
          </cell>
          <cell r="F28" t="str">
            <v>BUDHRAM</v>
          </cell>
          <cell r="G28" t="str">
            <v>SUPERVISOR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WO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CL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WO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WO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</row>
        <row r="29">
          <cell r="A29" t="str">
            <v>OT HRS.</v>
          </cell>
          <cell r="B29">
            <v>8</v>
          </cell>
          <cell r="C29">
            <v>8</v>
          </cell>
          <cell r="D29">
            <v>8</v>
          </cell>
          <cell r="E29">
            <v>8</v>
          </cell>
        </row>
        <row r="30">
          <cell r="D30">
            <v>2214691119</v>
          </cell>
          <cell r="E30" t="str">
            <v>SARASWATI DEVI</v>
          </cell>
          <cell r="F30" t="str">
            <v>AMAR NATH RAY</v>
          </cell>
          <cell r="G30" t="str">
            <v>GDA</v>
          </cell>
          <cell r="H30" t="str">
            <v>LEFT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OT HRS.</v>
          </cell>
        </row>
        <row r="32">
          <cell r="D32">
            <v>2214680814</v>
          </cell>
          <cell r="E32" t="str">
            <v>RAHUL KUMAR</v>
          </cell>
          <cell r="F32" t="str">
            <v>NARESH KUMAR</v>
          </cell>
          <cell r="G32" t="str">
            <v>GDA</v>
          </cell>
          <cell r="H32" t="str">
            <v>LEFT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OT HRS.</v>
          </cell>
        </row>
        <row r="34">
          <cell r="D34">
            <v>1013875994</v>
          </cell>
          <cell r="E34" t="str">
            <v>GORELAL SAH</v>
          </cell>
          <cell r="F34" t="str">
            <v>BALESHWAR SAH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OT HRS.</v>
          </cell>
        </row>
        <row r="36">
          <cell r="D36">
            <v>2214639296</v>
          </cell>
          <cell r="E36" t="str">
            <v>PARWATI</v>
          </cell>
          <cell r="F36" t="str">
            <v>JITENDER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OT HRS.</v>
          </cell>
        </row>
        <row r="38">
          <cell r="D38">
            <v>2214805050</v>
          </cell>
          <cell r="E38" t="str">
            <v>BHIM</v>
          </cell>
          <cell r="F38" t="str">
            <v>VEER PAL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WO</v>
          </cell>
          <cell r="Q38" t="str">
            <v>P</v>
          </cell>
          <cell r="R38">
            <v>8</v>
          </cell>
          <cell r="S38">
            <v>2</v>
          </cell>
          <cell r="T38">
            <v>0</v>
          </cell>
          <cell r="U38">
            <v>0</v>
          </cell>
        </row>
        <row r="39">
          <cell r="A39" t="str">
            <v>OT HRS.</v>
          </cell>
        </row>
        <row r="40">
          <cell r="D40">
            <v>2214805054</v>
          </cell>
          <cell r="E40" t="str">
            <v>JITENDER</v>
          </cell>
          <cell r="F40" t="str">
            <v>BHAGWAN DASS</v>
          </cell>
          <cell r="G40" t="str">
            <v>GDA</v>
          </cell>
          <cell r="H40" t="str">
            <v>LEFT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OT HRS.</v>
          </cell>
        </row>
        <row r="42">
          <cell r="D42">
            <v>2214805058</v>
          </cell>
          <cell r="E42" t="str">
            <v>ROSHANTARA</v>
          </cell>
          <cell r="F42" t="str">
            <v>MD YUNUS</v>
          </cell>
          <cell r="G42" t="str">
            <v>GDA</v>
          </cell>
          <cell r="H42" t="str">
            <v>LEFT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OT HRS.</v>
          </cell>
        </row>
        <row r="44">
          <cell r="D44">
            <v>2214421444</v>
          </cell>
          <cell r="E44" t="str">
            <v>SURYA PRAKASH</v>
          </cell>
          <cell r="F44" t="str">
            <v>BAHADUR RAM</v>
          </cell>
          <cell r="G44" t="str">
            <v>GDA</v>
          </cell>
          <cell r="H44" t="str">
            <v>LEFT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OT HRS.</v>
          </cell>
        </row>
        <row r="46">
          <cell r="D46">
            <v>2214510232</v>
          </cell>
          <cell r="E46" t="str">
            <v>PUSHPENDRA KUMAR</v>
          </cell>
          <cell r="F46" t="str">
            <v>RAMVIR SINGH</v>
          </cell>
          <cell r="G46" t="str">
            <v>GDA</v>
          </cell>
          <cell r="H46" t="str">
            <v>LEFT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OT HRS.</v>
          </cell>
        </row>
        <row r="48">
          <cell r="D48">
            <v>1013940260</v>
          </cell>
          <cell r="E48" t="str">
            <v>DEEPAK</v>
          </cell>
          <cell r="F48" t="str">
            <v>CHHOTE LAL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OT HRS.</v>
          </cell>
        </row>
        <row r="50">
          <cell r="D50">
            <v>2214476132</v>
          </cell>
          <cell r="E50" t="str">
            <v>RAJABABU</v>
          </cell>
          <cell r="F50" t="str">
            <v>AMAR NATH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CL</v>
          </cell>
          <cell r="L50" t="str">
            <v>WO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WO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WO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WO</v>
          </cell>
          <cell r="AG50" t="str">
            <v>P</v>
          </cell>
          <cell r="AH50" t="str">
            <v>P</v>
          </cell>
          <cell r="AI50" t="str">
            <v>P</v>
          </cell>
          <cell r="AJ50" t="str">
            <v>P</v>
          </cell>
          <cell r="AK50" t="str">
            <v>P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16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  <cell r="M51">
            <v>8</v>
          </cell>
          <cell r="N51">
            <v>8</v>
          </cell>
          <cell r="O51">
            <v>4</v>
          </cell>
          <cell r="P51">
            <v>8</v>
          </cell>
        </row>
        <row r="52">
          <cell r="D52">
            <v>2017149123</v>
          </cell>
          <cell r="E52" t="str">
            <v>JITENDER KUMAR VERMA</v>
          </cell>
          <cell r="F52" t="str">
            <v>RAM SAJ</v>
          </cell>
          <cell r="G52" t="str">
            <v>GDA</v>
          </cell>
          <cell r="H52" t="str">
            <v>LEFT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OT HRS.</v>
          </cell>
        </row>
        <row r="54">
          <cell r="D54">
            <v>2214732055</v>
          </cell>
          <cell r="E54" t="str">
            <v>SUMIT KUMAR</v>
          </cell>
          <cell r="F54" t="str">
            <v>MANOJ SAH</v>
          </cell>
          <cell r="G54" t="str">
            <v>GDA</v>
          </cell>
          <cell r="H54" t="str">
            <v>LEFT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OT HRS.</v>
          </cell>
        </row>
        <row r="56">
          <cell r="D56">
            <v>2214733455</v>
          </cell>
          <cell r="E56" t="str">
            <v>SHIV PRAKASH PAL</v>
          </cell>
          <cell r="F56" t="str">
            <v>GAYA RAM PAL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WO</v>
          </cell>
          <cell r="T56" t="str">
            <v>WO</v>
          </cell>
          <cell r="U56">
            <v>11</v>
          </cell>
          <cell r="V56">
            <v>2</v>
          </cell>
          <cell r="W56">
            <v>0</v>
          </cell>
          <cell r="X56">
            <v>0</v>
          </cell>
        </row>
        <row r="57">
          <cell r="A57" t="str">
            <v>OT HRS.</v>
          </cell>
          <cell r="B57">
            <v>4</v>
          </cell>
        </row>
        <row r="58">
          <cell r="D58">
            <v>6719938654</v>
          </cell>
          <cell r="E58" t="str">
            <v>DHIRENDRA KUMAR</v>
          </cell>
          <cell r="F58" t="str">
            <v>CHHATHU SAH</v>
          </cell>
          <cell r="G58" t="str">
            <v>GDA</v>
          </cell>
          <cell r="H58" t="str">
            <v>P</v>
          </cell>
          <cell r="I58" t="str">
            <v>WO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WO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CL</v>
          </cell>
          <cell r="AG58" t="str">
            <v>WO</v>
          </cell>
          <cell r="AH58" t="str">
            <v>P</v>
          </cell>
          <cell r="AI58" t="str">
            <v>P</v>
          </cell>
          <cell r="AJ58" t="str">
            <v>P</v>
          </cell>
          <cell r="AK58" t="str">
            <v>P</v>
          </cell>
          <cell r="AL58">
            <v>25</v>
          </cell>
          <cell r="AM58">
            <v>4</v>
          </cell>
          <cell r="AN58">
            <v>0</v>
          </cell>
          <cell r="AO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8</v>
          </cell>
          <cell r="G59">
            <v>8</v>
          </cell>
        </row>
        <row r="60">
          <cell r="D60">
            <v>1013752164</v>
          </cell>
          <cell r="E60" t="str">
            <v>RAJ BAHADUR</v>
          </cell>
          <cell r="F60" t="str">
            <v>HOSHIYAR SINGH</v>
          </cell>
          <cell r="G60" t="str">
            <v>GDA</v>
          </cell>
          <cell r="H60" t="str">
            <v>LEFT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OT HRS.</v>
          </cell>
        </row>
        <row r="62">
          <cell r="D62">
            <v>2214599340</v>
          </cell>
          <cell r="E62" t="str">
            <v>BITTOO KUMAR</v>
          </cell>
          <cell r="F62" t="str">
            <v>PARMOD KUMAR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WO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CL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WO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16</v>
          </cell>
          <cell r="F63">
            <v>8</v>
          </cell>
          <cell r="G63">
            <v>8</v>
          </cell>
          <cell r="H63">
            <v>8</v>
          </cell>
          <cell r="I63">
            <v>8</v>
          </cell>
          <cell r="J63">
            <v>8</v>
          </cell>
          <cell r="K63">
            <v>8</v>
          </cell>
          <cell r="L63">
            <v>16</v>
          </cell>
          <cell r="M63">
            <v>8</v>
          </cell>
          <cell r="N63">
            <v>8</v>
          </cell>
          <cell r="O63">
            <v>8</v>
          </cell>
          <cell r="P63">
            <v>8</v>
          </cell>
          <cell r="Q63">
            <v>2</v>
          </cell>
          <cell r="R63">
            <v>8</v>
          </cell>
          <cell r="S63">
            <v>8</v>
          </cell>
        </row>
        <row r="64">
          <cell r="D64">
            <v>2214847687</v>
          </cell>
          <cell r="E64" t="str">
            <v>PARVEEN KUMAR</v>
          </cell>
          <cell r="F64" t="str">
            <v>ASHOK KUMAR</v>
          </cell>
          <cell r="G64" t="str">
            <v>SUPERVISOR</v>
          </cell>
          <cell r="H64" t="str">
            <v>P</v>
          </cell>
          <cell r="I64" t="str">
            <v>CL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WO</v>
          </cell>
          <cell r="W64" t="str">
            <v>P</v>
          </cell>
          <cell r="X64" t="str">
            <v>P</v>
          </cell>
          <cell r="Y64" t="str">
            <v>WO</v>
          </cell>
          <cell r="Z64" t="str">
            <v>P</v>
          </cell>
          <cell r="AA64" t="str">
            <v>P</v>
          </cell>
          <cell r="AB64">
            <v>16</v>
          </cell>
          <cell r="AC64">
            <v>3</v>
          </cell>
          <cell r="AD64">
            <v>0</v>
          </cell>
          <cell r="AE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</row>
        <row r="66">
          <cell r="D66">
            <v>2214847717</v>
          </cell>
          <cell r="E66" t="str">
            <v>JATIN GAUTAM</v>
          </cell>
          <cell r="F66" t="str">
            <v>MAHENDER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CL</v>
          </cell>
          <cell r="L66" t="str">
            <v>WO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WO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WO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P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</row>
        <row r="67">
          <cell r="A67" t="str">
            <v>OT HRS.</v>
          </cell>
          <cell r="B67">
            <v>2</v>
          </cell>
          <cell r="C67">
            <v>8</v>
          </cell>
        </row>
        <row r="68">
          <cell r="D68">
            <v>2214847731</v>
          </cell>
          <cell r="E68" t="str">
            <v>LAXMI NARAYAN CHAUHAN</v>
          </cell>
          <cell r="F68" t="str">
            <v>KANHAILAL CHAUHAN</v>
          </cell>
          <cell r="G68" t="str">
            <v>PLUMBER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WO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WO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WO</v>
          </cell>
          <cell r="AJ68" t="str">
            <v>P</v>
          </cell>
          <cell r="AK68" t="str">
            <v>P</v>
          </cell>
          <cell r="AL68">
            <v>26</v>
          </cell>
          <cell r="AM68">
            <v>4</v>
          </cell>
          <cell r="AN68">
            <v>0</v>
          </cell>
          <cell r="AO68">
            <v>0</v>
          </cell>
        </row>
        <row r="69">
          <cell r="A69" t="str">
            <v>OT HRS.</v>
          </cell>
          <cell r="B69">
            <v>8</v>
          </cell>
        </row>
        <row r="70">
          <cell r="D70">
            <v>2214847736</v>
          </cell>
          <cell r="E70" t="str">
            <v>HARISH KUMAR</v>
          </cell>
          <cell r="F70" t="str">
            <v>RAJA RAM SHARMA</v>
          </cell>
          <cell r="G70" t="str">
            <v>AC TECHNICIAN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WO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WO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WO</v>
          </cell>
          <cell r="AI70" t="str">
            <v>P</v>
          </cell>
          <cell r="AJ70" t="str">
            <v>P</v>
          </cell>
          <cell r="AK70" t="str">
            <v>WO</v>
          </cell>
          <cell r="AL70">
            <v>25</v>
          </cell>
          <cell r="AM70">
            <v>5</v>
          </cell>
          <cell r="AN70">
            <v>0</v>
          </cell>
          <cell r="AO70">
            <v>0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8</v>
          </cell>
          <cell r="R71">
            <v>8</v>
          </cell>
          <cell r="S71">
            <v>8</v>
          </cell>
          <cell r="T71">
            <v>8</v>
          </cell>
        </row>
        <row r="72">
          <cell r="D72">
            <v>2214852448</v>
          </cell>
          <cell r="E72" t="str">
            <v>ANNU</v>
          </cell>
          <cell r="F72" t="str">
            <v>SANJU CHAUHAN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CL</v>
          </cell>
          <cell r="P72" t="str">
            <v>WO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8</v>
          </cell>
          <cell r="H73">
            <v>2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8</v>
          </cell>
          <cell r="O73">
            <v>8</v>
          </cell>
        </row>
        <row r="74">
          <cell r="D74">
            <v>2214642891</v>
          </cell>
          <cell r="E74" t="str">
            <v>RUMIT</v>
          </cell>
          <cell r="F74" t="str">
            <v>RADHE SHYAM PANCHAL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WO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CL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WO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L75">
            <v>8</v>
          </cell>
          <cell r="M75">
            <v>8</v>
          </cell>
          <cell r="N75">
            <v>8</v>
          </cell>
          <cell r="O75">
            <v>4</v>
          </cell>
          <cell r="P75">
            <v>8</v>
          </cell>
          <cell r="Q75">
            <v>8</v>
          </cell>
          <cell r="R75">
            <v>8</v>
          </cell>
          <cell r="S75">
            <v>8</v>
          </cell>
          <cell r="T75">
            <v>8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  <cell r="Y75">
            <v>8</v>
          </cell>
          <cell r="Z75">
            <v>8</v>
          </cell>
        </row>
        <row r="76">
          <cell r="D76">
            <v>2214852455</v>
          </cell>
          <cell r="E76" t="str">
            <v>SANGEETA DEVI</v>
          </cell>
          <cell r="F76" t="str">
            <v>SURYA NATH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CL</v>
          </cell>
          <cell r="V76" t="str">
            <v>WO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WO</v>
          </cell>
          <cell r="AD76" t="str">
            <v>WO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P</v>
          </cell>
          <cell r="AJ76" t="str">
            <v>P</v>
          </cell>
          <cell r="AK76" t="str">
            <v>P</v>
          </cell>
          <cell r="AL76">
            <v>25</v>
          </cell>
          <cell r="AM76">
            <v>4</v>
          </cell>
          <cell r="AN76">
            <v>0</v>
          </cell>
          <cell r="AO76">
            <v>1</v>
          </cell>
        </row>
        <row r="77">
          <cell r="A77" t="str">
            <v>OT HRS.</v>
          </cell>
        </row>
        <row r="78">
          <cell r="D78">
            <v>2214726280</v>
          </cell>
          <cell r="E78" t="str">
            <v>MOHD SAJJAD</v>
          </cell>
          <cell r="F78" t="str">
            <v>SHEKH SARFUDDIN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WO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CL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P</v>
          </cell>
          <cell r="AE78" t="str">
            <v>WO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WO</v>
          </cell>
          <cell r="AL78">
            <v>25</v>
          </cell>
          <cell r="AM78">
            <v>4</v>
          </cell>
          <cell r="AN78">
            <v>0</v>
          </cell>
          <cell r="AO78">
            <v>1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4</v>
          </cell>
          <cell r="E79">
            <v>8</v>
          </cell>
          <cell r="F79">
            <v>8</v>
          </cell>
        </row>
        <row r="80">
          <cell r="D80">
            <v>2214861639</v>
          </cell>
          <cell r="E80" t="str">
            <v>USHA SHARMA</v>
          </cell>
          <cell r="F80" t="str">
            <v>AJAY KUMAR</v>
          </cell>
          <cell r="G80" t="str">
            <v>GDA</v>
          </cell>
          <cell r="H80" t="str">
            <v>LEFT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OT HRS.</v>
          </cell>
        </row>
        <row r="82">
          <cell r="D82">
            <v>2214861646</v>
          </cell>
          <cell r="E82" t="str">
            <v>NITISH</v>
          </cell>
          <cell r="F82" t="str">
            <v>BAUWA JHA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WO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CL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WO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WO</v>
          </cell>
          <cell r="AJ82" t="str">
            <v>P</v>
          </cell>
          <cell r="AK82" t="str">
            <v>P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16</v>
          </cell>
          <cell r="F83">
            <v>8</v>
          </cell>
          <cell r="G83">
            <v>8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L83">
            <v>2</v>
          </cell>
          <cell r="M83">
            <v>8</v>
          </cell>
          <cell r="N83">
            <v>8</v>
          </cell>
          <cell r="O83">
            <v>8</v>
          </cell>
        </row>
        <row r="84">
          <cell r="D84">
            <v>2214861662</v>
          </cell>
          <cell r="E84" t="str">
            <v>MAMTA</v>
          </cell>
          <cell r="F84" t="str">
            <v>RATAN DEEP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WO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CL</v>
          </cell>
          <cell r="W84" t="str">
            <v>P</v>
          </cell>
          <cell r="X84" t="str">
            <v>P</v>
          </cell>
          <cell r="Y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WO</v>
          </cell>
          <cell r="AE84" t="str">
            <v>P</v>
          </cell>
          <cell r="AF84" t="str">
            <v>P</v>
          </cell>
          <cell r="AG84" t="str">
            <v>P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>
            <v>25</v>
          </cell>
          <cell r="AM84">
            <v>4</v>
          </cell>
          <cell r="AN84">
            <v>0</v>
          </cell>
          <cell r="AO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4</v>
          </cell>
          <cell r="E85">
            <v>8</v>
          </cell>
          <cell r="F85">
            <v>8</v>
          </cell>
          <cell r="G85">
            <v>8</v>
          </cell>
          <cell r="H85">
            <v>8</v>
          </cell>
          <cell r="I85">
            <v>8</v>
          </cell>
        </row>
        <row r="86">
          <cell r="D86">
            <v>2214862324</v>
          </cell>
          <cell r="E86" t="str">
            <v>MONA</v>
          </cell>
          <cell r="F86" t="str">
            <v>PAWAN KUMAR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WO</v>
          </cell>
          <cell r="M86" t="str">
            <v>P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WO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P</v>
          </cell>
          <cell r="AF86" t="str">
            <v>CL</v>
          </cell>
          <cell r="AG86" t="str">
            <v>P</v>
          </cell>
          <cell r="AH86" t="str">
            <v>P</v>
          </cell>
          <cell r="AI86" t="str">
            <v>WO</v>
          </cell>
          <cell r="AJ86" t="str">
            <v>P</v>
          </cell>
          <cell r="AK86" t="str">
            <v>P</v>
          </cell>
          <cell r="AL86">
            <v>25</v>
          </cell>
          <cell r="AM86">
            <v>4</v>
          </cell>
          <cell r="AN86">
            <v>0</v>
          </cell>
          <cell r="AO86">
            <v>1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1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</row>
        <row r="88">
          <cell r="D88">
            <v>2214432043</v>
          </cell>
          <cell r="E88" t="str">
            <v>PANKAJ KUMAR SINGH</v>
          </cell>
          <cell r="F88" t="str">
            <v>ASHOK KUMAR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WO</v>
          </cell>
          <cell r="M88" t="str">
            <v>P</v>
          </cell>
          <cell r="N88" t="str">
            <v>P</v>
          </cell>
          <cell r="O88" t="str">
            <v>CL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WO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 t="str">
            <v>P</v>
          </cell>
          <cell r="AL88">
            <v>25</v>
          </cell>
          <cell r="AM88">
            <v>4</v>
          </cell>
          <cell r="AN88">
            <v>0</v>
          </cell>
          <cell r="AO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8</v>
          </cell>
          <cell r="E89">
            <v>8</v>
          </cell>
          <cell r="F89">
            <v>2</v>
          </cell>
          <cell r="G89">
            <v>8</v>
          </cell>
          <cell r="H89">
            <v>8</v>
          </cell>
          <cell r="I89">
            <v>8</v>
          </cell>
        </row>
        <row r="90">
          <cell r="D90">
            <v>2214868722</v>
          </cell>
          <cell r="E90" t="str">
            <v>SUDHAKAR</v>
          </cell>
          <cell r="F90" t="str">
            <v>DANGAL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WO</v>
          </cell>
          <cell r="L90" t="str">
            <v>P</v>
          </cell>
          <cell r="M90" t="str">
            <v>WO</v>
          </cell>
          <cell r="N90" t="str">
            <v>P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WO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WO</v>
          </cell>
          <cell r="Y90" t="str">
            <v>P</v>
          </cell>
          <cell r="Z90" t="str">
            <v>CL</v>
          </cell>
          <cell r="AA90" t="str">
            <v>P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WO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P</v>
          </cell>
          <cell r="AL90">
            <v>24</v>
          </cell>
          <cell r="AM90">
            <v>5</v>
          </cell>
          <cell r="AN90">
            <v>0</v>
          </cell>
          <cell r="AO90">
            <v>1</v>
          </cell>
        </row>
        <row r="91">
          <cell r="A91" t="str">
            <v>OT HRS.</v>
          </cell>
          <cell r="B91">
            <v>3</v>
          </cell>
          <cell r="C91">
            <v>8</v>
          </cell>
          <cell r="D91">
            <v>8</v>
          </cell>
        </row>
        <row r="92">
          <cell r="D92">
            <v>2214868723</v>
          </cell>
          <cell r="E92" t="str">
            <v>ROHIT KUMAR</v>
          </cell>
          <cell r="F92" t="str">
            <v>RAM KISHAN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WO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WO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CL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P</v>
          </cell>
          <cell r="AH92" t="str">
            <v>WO</v>
          </cell>
          <cell r="AI92" t="str">
            <v>P</v>
          </cell>
          <cell r="AJ92" t="str">
            <v>P</v>
          </cell>
          <cell r="AK92" t="str">
            <v>P</v>
          </cell>
          <cell r="AL92">
            <v>25</v>
          </cell>
          <cell r="AM92">
            <v>4</v>
          </cell>
          <cell r="AN92">
            <v>0</v>
          </cell>
          <cell r="AO92">
            <v>1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8</v>
          </cell>
          <cell r="G93">
            <v>8</v>
          </cell>
          <cell r="H93">
            <v>8</v>
          </cell>
        </row>
        <row r="94">
          <cell r="D94">
            <v>2214868726</v>
          </cell>
          <cell r="E94" t="str">
            <v>GAUTAM</v>
          </cell>
          <cell r="F94" t="str">
            <v>LAXMAN SHASTRI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CL</v>
          </cell>
          <cell r="U94" t="str">
            <v>WO</v>
          </cell>
          <cell r="V94" t="str">
            <v>WO</v>
          </cell>
          <cell r="W94" t="str">
            <v>WO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WO</v>
          </cell>
          <cell r="AH94" t="str">
            <v>P</v>
          </cell>
          <cell r="AI94" t="str">
            <v>P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</row>
        <row r="96">
          <cell r="D96">
            <v>2214868730</v>
          </cell>
          <cell r="E96" t="str">
            <v>PINKI SHARMA</v>
          </cell>
          <cell r="F96" t="str">
            <v>SHYAM SUNDER SHARMA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WO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WO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CL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WO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P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</row>
        <row r="97">
          <cell r="A97" t="str">
            <v>OT HRS.</v>
          </cell>
          <cell r="B97">
            <v>8</v>
          </cell>
          <cell r="C97">
            <v>8</v>
          </cell>
          <cell r="D97">
            <v>8</v>
          </cell>
          <cell r="E97">
            <v>1</v>
          </cell>
          <cell r="F97">
            <v>8</v>
          </cell>
          <cell r="G97">
            <v>8</v>
          </cell>
        </row>
        <row r="98">
          <cell r="D98">
            <v>2214872100</v>
          </cell>
          <cell r="E98" t="str">
            <v>KIRAN</v>
          </cell>
          <cell r="F98" t="str">
            <v>SOMESH VIR SINGH SISODIA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WO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CL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</row>
        <row r="99">
          <cell r="A99" t="str">
            <v>OT HRS.</v>
          </cell>
          <cell r="B99">
            <v>8</v>
          </cell>
          <cell r="C99">
            <v>7</v>
          </cell>
          <cell r="D99">
            <v>8</v>
          </cell>
          <cell r="E99">
            <v>8</v>
          </cell>
          <cell r="F99">
            <v>8</v>
          </cell>
        </row>
        <row r="100">
          <cell r="D100">
            <v>2214872114</v>
          </cell>
          <cell r="E100" t="str">
            <v>SANJU KUMAR</v>
          </cell>
          <cell r="F100" t="str">
            <v>OM PRAKASH</v>
          </cell>
          <cell r="G100" t="str">
            <v>GDA</v>
          </cell>
          <cell r="H100" t="str">
            <v>WO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WO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CL</v>
          </cell>
          <cell r="AH100" t="str">
            <v>P</v>
          </cell>
          <cell r="AI100" t="str">
            <v>P</v>
          </cell>
          <cell r="AJ100" t="str">
            <v>P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6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</row>
        <row r="102">
          <cell r="D102">
            <v>2214510235</v>
          </cell>
          <cell r="E102" t="str">
            <v>DEEPAK-II</v>
          </cell>
          <cell r="F102" t="str">
            <v>AJAB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CL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WO</v>
          </cell>
          <cell r="S102" t="str">
            <v>P</v>
          </cell>
          <cell r="T102" t="str">
            <v>P</v>
          </cell>
          <cell r="U102" t="str">
            <v>WO</v>
          </cell>
          <cell r="V102" t="str">
            <v>WO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WO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</row>
        <row r="104">
          <cell r="D104">
            <v>2214872128</v>
          </cell>
          <cell r="E104" t="str">
            <v>ANITA BISHT</v>
          </cell>
          <cell r="F104" t="str">
            <v>PRAKASH SINGH BISHT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P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WO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CL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WO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WO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8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2</v>
          </cell>
          <cell r="M105">
            <v>8</v>
          </cell>
          <cell r="N105">
            <v>8</v>
          </cell>
        </row>
        <row r="106">
          <cell r="D106">
            <v>2214872141</v>
          </cell>
          <cell r="E106" t="str">
            <v>AADESH MIKHIYA</v>
          </cell>
          <cell r="F106" t="str">
            <v>DHANESHWAR MUKHIYA</v>
          </cell>
          <cell r="G106" t="str">
            <v>GDA</v>
          </cell>
          <cell r="H106" t="str">
            <v>P</v>
          </cell>
          <cell r="I106" t="str">
            <v>A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CL</v>
          </cell>
          <cell r="U106" t="str">
            <v>P</v>
          </cell>
          <cell r="V106" t="str">
            <v>WO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>
            <v>24</v>
          </cell>
          <cell r="AM106">
            <v>4</v>
          </cell>
          <cell r="AN106">
            <v>0</v>
          </cell>
          <cell r="AO106">
            <v>1</v>
          </cell>
        </row>
        <row r="107">
          <cell r="A107" t="str">
            <v>OT HRS.</v>
          </cell>
          <cell r="B107">
            <v>8</v>
          </cell>
          <cell r="C107">
            <v>4</v>
          </cell>
          <cell r="D107">
            <v>8</v>
          </cell>
          <cell r="E107">
            <v>8</v>
          </cell>
          <cell r="F107">
            <v>8</v>
          </cell>
          <cell r="G107">
            <v>8</v>
          </cell>
        </row>
        <row r="108">
          <cell r="D108">
            <v>2214872148</v>
          </cell>
          <cell r="E108" t="str">
            <v>VIPIN PAL</v>
          </cell>
          <cell r="F108" t="str">
            <v>SATPAL</v>
          </cell>
          <cell r="G108" t="str">
            <v>GDA</v>
          </cell>
          <cell r="H108" t="str">
            <v>P</v>
          </cell>
          <cell r="I108" t="str">
            <v>WO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WO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WO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WO</v>
          </cell>
          <cell r="AF108" t="str">
            <v>P</v>
          </cell>
          <cell r="AG108" t="str">
            <v>CL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25</v>
          </cell>
          <cell r="AM108">
            <v>4</v>
          </cell>
          <cell r="AN108">
            <v>0</v>
          </cell>
          <cell r="AO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6</v>
          </cell>
          <cell r="G109">
            <v>8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</row>
        <row r="110">
          <cell r="D110">
            <v>2214603454</v>
          </cell>
          <cell r="E110" t="str">
            <v>RAJRANI</v>
          </cell>
          <cell r="F110" t="str">
            <v>RAM ACHAL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WO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P</v>
          </cell>
          <cell r="R110" t="str">
            <v>P</v>
          </cell>
          <cell r="S110" t="str">
            <v>WO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WO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WO</v>
          </cell>
          <cell r="AJ110" t="str">
            <v>P</v>
          </cell>
          <cell r="AK110" t="str">
            <v>P</v>
          </cell>
          <cell r="AL110">
            <v>25</v>
          </cell>
          <cell r="AM110">
            <v>4</v>
          </cell>
          <cell r="AN110">
            <v>0</v>
          </cell>
          <cell r="AO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16</v>
          </cell>
          <cell r="E111">
            <v>8</v>
          </cell>
          <cell r="F111">
            <v>8</v>
          </cell>
          <cell r="G111">
            <v>8</v>
          </cell>
          <cell r="H111">
            <v>8</v>
          </cell>
          <cell r="I111">
            <v>8</v>
          </cell>
          <cell r="J111">
            <v>8</v>
          </cell>
          <cell r="K111">
            <v>8</v>
          </cell>
          <cell r="L111">
            <v>16</v>
          </cell>
          <cell r="M111">
            <v>8</v>
          </cell>
          <cell r="N111">
            <v>8</v>
          </cell>
          <cell r="O111">
            <v>8</v>
          </cell>
          <cell r="P111">
            <v>8</v>
          </cell>
          <cell r="Q111">
            <v>8</v>
          </cell>
          <cell r="R111">
            <v>7</v>
          </cell>
          <cell r="S111">
            <v>8</v>
          </cell>
          <cell r="T111">
            <v>8</v>
          </cell>
        </row>
        <row r="112">
          <cell r="D112">
            <v>2214466419</v>
          </cell>
          <cell r="E112" t="str">
            <v>MUKESH KUMAR</v>
          </cell>
          <cell r="F112" t="str">
            <v>JAGANNATH PRASAD</v>
          </cell>
          <cell r="G112" t="str">
            <v>GDA</v>
          </cell>
          <cell r="H112" t="str">
            <v>P</v>
          </cell>
          <cell r="I112" t="str">
            <v>WO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WO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WO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WO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CL</v>
          </cell>
          <cell r="AI112" t="str">
            <v>WO</v>
          </cell>
          <cell r="AJ112" t="str">
            <v>P</v>
          </cell>
          <cell r="AK112" t="str">
            <v>P</v>
          </cell>
          <cell r="AL112">
            <v>24</v>
          </cell>
          <cell r="AM112">
            <v>5</v>
          </cell>
          <cell r="AN112">
            <v>0</v>
          </cell>
          <cell r="AO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  <cell r="G113">
            <v>8</v>
          </cell>
          <cell r="H113">
            <v>4</v>
          </cell>
          <cell r="I113">
            <v>8</v>
          </cell>
          <cell r="J113">
            <v>8</v>
          </cell>
          <cell r="K113">
            <v>8</v>
          </cell>
        </row>
        <row r="114">
          <cell r="D114">
            <v>2214872174</v>
          </cell>
          <cell r="E114" t="str">
            <v>SACHIN KUMAR</v>
          </cell>
          <cell r="F114" t="str">
            <v>DEVENDER KUMAE</v>
          </cell>
          <cell r="G114" t="str">
            <v>GDA</v>
          </cell>
          <cell r="H114" t="str">
            <v>LEFT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OT HRS.</v>
          </cell>
        </row>
        <row r="116">
          <cell r="D116">
            <v>2214872205</v>
          </cell>
          <cell r="E116" t="str">
            <v>SAVITRI DEVI</v>
          </cell>
          <cell r="F116" t="str">
            <v>RAJ KUMAR</v>
          </cell>
          <cell r="G116" t="str">
            <v>GDA</v>
          </cell>
          <cell r="H116" t="str">
            <v>LEFT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OT HRS.</v>
          </cell>
        </row>
        <row r="118">
          <cell r="D118">
            <v>2214874382</v>
          </cell>
          <cell r="E118" t="str">
            <v>DALVEER</v>
          </cell>
          <cell r="F118" t="str">
            <v>RAMPAL</v>
          </cell>
          <cell r="G118" t="str">
            <v>ASST.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CL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25</v>
          </cell>
          <cell r="AM118">
            <v>4</v>
          </cell>
          <cell r="AN118">
            <v>0</v>
          </cell>
          <cell r="AO118">
            <v>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8</v>
          </cell>
          <cell r="F119">
            <v>4</v>
          </cell>
          <cell r="G119">
            <v>8</v>
          </cell>
        </row>
        <row r="120">
          <cell r="D120">
            <v>2214872510</v>
          </cell>
          <cell r="E120" t="str">
            <v>UTKARSH SINGH</v>
          </cell>
          <cell r="F120" t="str">
            <v>VIPIN KUMAR SINGH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WO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WO</v>
          </cell>
          <cell r="AD120" t="str">
            <v>CL</v>
          </cell>
          <cell r="AE120" t="str">
            <v>P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P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8</v>
          </cell>
        </row>
        <row r="122">
          <cell r="D122">
            <v>2214873411</v>
          </cell>
          <cell r="E122" t="str">
            <v>BHUPENDER</v>
          </cell>
          <cell r="F122" t="str">
            <v>SHANKAR LAL</v>
          </cell>
          <cell r="G122" t="str">
            <v>GDA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WO</v>
          </cell>
          <cell r="AB122" t="str">
            <v>P</v>
          </cell>
          <cell r="AC122" t="str">
            <v>P</v>
          </cell>
          <cell r="AD122" t="str">
            <v>P</v>
          </cell>
          <cell r="AE122" t="str">
            <v>WO</v>
          </cell>
          <cell r="AF122" t="str">
            <v>WO</v>
          </cell>
          <cell r="AG122" t="str">
            <v>WO</v>
          </cell>
          <cell r="AH122" t="str">
            <v>P</v>
          </cell>
          <cell r="AI122" t="str">
            <v>P</v>
          </cell>
          <cell r="AJ122" t="str">
            <v>P</v>
          </cell>
          <cell r="AK122" t="str">
            <v>P</v>
          </cell>
          <cell r="AL122">
            <v>25</v>
          </cell>
          <cell r="AM122">
            <v>4</v>
          </cell>
          <cell r="AN122">
            <v>0</v>
          </cell>
          <cell r="AO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3</v>
          </cell>
        </row>
        <row r="124">
          <cell r="D124">
            <v>2214585639</v>
          </cell>
          <cell r="E124" t="str">
            <v>VINAY</v>
          </cell>
          <cell r="F124" t="str">
            <v>NAND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CL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WO</v>
          </cell>
          <cell r="T124" t="str">
            <v>WO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WO</v>
          </cell>
          <cell r="AG124" t="str">
            <v>P</v>
          </cell>
          <cell r="AH124" t="str">
            <v>WO</v>
          </cell>
          <cell r="AI124" t="str">
            <v>P</v>
          </cell>
          <cell r="AJ124" t="str">
            <v>P</v>
          </cell>
          <cell r="AK124" t="str">
            <v>P</v>
          </cell>
          <cell r="AL124">
            <v>25</v>
          </cell>
          <cell r="AM124">
            <v>4</v>
          </cell>
          <cell r="AN124">
            <v>0</v>
          </cell>
          <cell r="AO124">
            <v>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4</v>
          </cell>
        </row>
        <row r="126">
          <cell r="D126">
            <v>2214393976</v>
          </cell>
          <cell r="E126" t="str">
            <v>VISHNU GAUTAM</v>
          </cell>
          <cell r="F126" t="str">
            <v>RAM ASARE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WO</v>
          </cell>
          <cell r="L126" t="str">
            <v>P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WO</v>
          </cell>
          <cell r="R126" t="str">
            <v>CL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WO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WO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</row>
        <row r="127">
          <cell r="A127" t="str">
            <v>OT HRS.</v>
          </cell>
          <cell r="B127">
            <v>6</v>
          </cell>
          <cell r="C127">
            <v>8</v>
          </cell>
        </row>
        <row r="128">
          <cell r="D128">
            <v>2214885928</v>
          </cell>
          <cell r="E128" t="str">
            <v>UMESH-II</v>
          </cell>
          <cell r="F128" t="str">
            <v>HARINATH</v>
          </cell>
          <cell r="G128" t="str">
            <v>GDA</v>
          </cell>
          <cell r="H128" t="str">
            <v>P</v>
          </cell>
          <cell r="I128" t="str">
            <v>WO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P</v>
          </cell>
          <cell r="Y128" t="str">
            <v>WO</v>
          </cell>
          <cell r="Z128" t="str">
            <v>WO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>
            <v>21</v>
          </cell>
          <cell r="AI128">
            <v>4</v>
          </cell>
          <cell r="AJ128">
            <v>0</v>
          </cell>
          <cell r="AK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</row>
        <row r="130">
          <cell r="D130">
            <v>2214889151</v>
          </cell>
          <cell r="E130" t="str">
            <v>SOHAN LAL</v>
          </cell>
          <cell r="F130" t="str">
            <v>SATISH CHAND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WO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WO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A</v>
          </cell>
          <cell r="W130" t="str">
            <v>P</v>
          </cell>
          <cell r="X130" t="str">
            <v>P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WO</v>
          </cell>
          <cell r="AG130" t="str">
            <v>A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24</v>
          </cell>
          <cell r="AM130">
            <v>4</v>
          </cell>
          <cell r="AN130">
            <v>0</v>
          </cell>
          <cell r="AO130">
            <v>0</v>
          </cell>
        </row>
        <row r="131">
          <cell r="A131" t="str">
            <v>OT HRS.</v>
          </cell>
        </row>
        <row r="132">
          <cell r="D132">
            <v>2214889152</v>
          </cell>
          <cell r="E132" t="str">
            <v>AJAY KUMAR</v>
          </cell>
          <cell r="F132" t="str">
            <v>RAM LAKHAN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OT HRS.</v>
          </cell>
        </row>
        <row r="134">
          <cell r="D134">
            <v>2214889159</v>
          </cell>
          <cell r="E134" t="str">
            <v>PREETI</v>
          </cell>
          <cell r="F134" t="str">
            <v>GANGA SAGAR SINGH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WO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WO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WO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CL</v>
          </cell>
          <cell r="AI134" t="str">
            <v>WO</v>
          </cell>
          <cell r="AJ134" t="str">
            <v>P</v>
          </cell>
          <cell r="AK134" t="str">
            <v>P</v>
          </cell>
          <cell r="AL134">
            <v>25</v>
          </cell>
          <cell r="AM134">
            <v>4</v>
          </cell>
          <cell r="AN134">
            <v>0</v>
          </cell>
          <cell r="AO134">
            <v>1</v>
          </cell>
        </row>
        <row r="135">
          <cell r="A135" t="str">
            <v>OT HRS.</v>
          </cell>
          <cell r="B135">
            <v>8</v>
          </cell>
          <cell r="C135">
            <v>8</v>
          </cell>
          <cell r="D135">
            <v>4</v>
          </cell>
          <cell r="E135">
            <v>8</v>
          </cell>
          <cell r="F135">
            <v>8</v>
          </cell>
          <cell r="G135">
            <v>8</v>
          </cell>
          <cell r="H135">
            <v>8</v>
          </cell>
          <cell r="I135">
            <v>8</v>
          </cell>
        </row>
        <row r="136">
          <cell r="D136">
            <v>2214633960</v>
          </cell>
          <cell r="E136" t="str">
            <v>SANJAY KUMAR PASWAN</v>
          </cell>
          <cell r="F136" t="str">
            <v>RAMESH PASWAN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CL</v>
          </cell>
          <cell r="AG136" t="str">
            <v>P</v>
          </cell>
          <cell r="AH136" t="str">
            <v>WO</v>
          </cell>
          <cell r="AI136" t="str">
            <v>P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8</v>
          </cell>
          <cell r="F137">
            <v>16</v>
          </cell>
          <cell r="G137">
            <v>8</v>
          </cell>
          <cell r="H137">
            <v>8</v>
          </cell>
          <cell r="I137">
            <v>7</v>
          </cell>
          <cell r="J137">
            <v>8</v>
          </cell>
          <cell r="K137">
            <v>8</v>
          </cell>
          <cell r="L137">
            <v>8</v>
          </cell>
        </row>
        <row r="138">
          <cell r="D138">
            <v>2214889162</v>
          </cell>
          <cell r="E138" t="str">
            <v>SARITA</v>
          </cell>
          <cell r="F138" t="str">
            <v>UMRAO SINGH</v>
          </cell>
          <cell r="G138" t="str">
            <v>GDA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WO</v>
          </cell>
          <cell r="W138" t="str">
            <v>WO</v>
          </cell>
          <cell r="X138" t="str">
            <v>CL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23</v>
          </cell>
          <cell r="AK138">
            <v>4</v>
          </cell>
          <cell r="AL138">
            <v>0</v>
          </cell>
          <cell r="AM138">
            <v>1</v>
          </cell>
        </row>
        <row r="139">
          <cell r="A139" t="str">
            <v>OT HRS.</v>
          </cell>
          <cell r="B139">
            <v>8</v>
          </cell>
          <cell r="C139">
            <v>8</v>
          </cell>
        </row>
        <row r="140">
          <cell r="D140">
            <v>2214646822</v>
          </cell>
          <cell r="E140" t="str">
            <v>PUSPA</v>
          </cell>
          <cell r="F140" t="str">
            <v>GANESHI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CL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WO</v>
          </cell>
          <cell r="W140" t="str">
            <v>WO</v>
          </cell>
          <cell r="X140" t="str">
            <v>WO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P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7</v>
          </cell>
          <cell r="E141">
            <v>8</v>
          </cell>
        </row>
        <row r="142">
          <cell r="D142">
            <v>2214518712</v>
          </cell>
          <cell r="E142" t="str">
            <v>MOHD TOFIQ ALAM</v>
          </cell>
          <cell r="F142" t="str">
            <v>MOHD SAMEED</v>
          </cell>
          <cell r="G142" t="str">
            <v>GDA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CL</v>
          </cell>
          <cell r="M142" t="str">
            <v>P</v>
          </cell>
          <cell r="N142" t="str">
            <v>P</v>
          </cell>
          <cell r="O142" t="str">
            <v>WO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WO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WO</v>
          </cell>
          <cell r="AK142" t="str">
            <v>P</v>
          </cell>
          <cell r="AL142">
            <v>25</v>
          </cell>
          <cell r="AM142">
            <v>4</v>
          </cell>
          <cell r="AN142">
            <v>0</v>
          </cell>
          <cell r="AO142">
            <v>1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7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</row>
        <row r="144">
          <cell r="D144">
            <v>2214791437</v>
          </cell>
          <cell r="E144" t="str">
            <v>SATYAVIR</v>
          </cell>
          <cell r="F144" t="str">
            <v>VIDYA RAM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CL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WO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P</v>
          </cell>
          <cell r="Y144" t="str">
            <v>WO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WO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8</v>
          </cell>
          <cell r="E145">
            <v>8</v>
          </cell>
          <cell r="F145">
            <v>8</v>
          </cell>
          <cell r="G145">
            <v>8</v>
          </cell>
          <cell r="H145">
            <v>8</v>
          </cell>
          <cell r="I145">
            <v>8</v>
          </cell>
          <cell r="J145">
            <v>8</v>
          </cell>
          <cell r="K145">
            <v>3</v>
          </cell>
        </row>
        <row r="146">
          <cell r="D146">
            <v>2214894641</v>
          </cell>
          <cell r="E146" t="str">
            <v>SANGEETA</v>
          </cell>
          <cell r="F146" t="str">
            <v>SUNIL</v>
          </cell>
          <cell r="G146" t="str">
            <v>GDA</v>
          </cell>
          <cell r="H146" t="str">
            <v>P</v>
          </cell>
          <cell r="I146" t="str">
            <v>WO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P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CL</v>
          </cell>
          <cell r="AA146" t="str">
            <v>WO</v>
          </cell>
          <cell r="AB146" t="str">
            <v>WO</v>
          </cell>
          <cell r="AC146" t="str">
            <v>WO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WO</v>
          </cell>
          <cell r="AL146">
            <v>24</v>
          </cell>
          <cell r="AM146">
            <v>5</v>
          </cell>
          <cell r="AN146">
            <v>0</v>
          </cell>
          <cell r="AO146">
            <v>1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8</v>
          </cell>
          <cell r="H147">
            <v>8</v>
          </cell>
          <cell r="I147">
            <v>4</v>
          </cell>
        </row>
        <row r="148">
          <cell r="D148">
            <v>2214894647</v>
          </cell>
          <cell r="E148" t="str">
            <v>BHAWANA</v>
          </cell>
          <cell r="F148" t="str">
            <v>MUKESH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P</v>
          </cell>
          <cell r="O148" t="str">
            <v>WO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WO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CL</v>
          </cell>
          <cell r="AH148" t="str">
            <v>WO</v>
          </cell>
          <cell r="AI148" t="str">
            <v>P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5</v>
          </cell>
          <cell r="H149">
            <v>8</v>
          </cell>
          <cell r="I149">
            <v>8</v>
          </cell>
          <cell r="J149">
            <v>8</v>
          </cell>
        </row>
        <row r="150">
          <cell r="D150">
            <v>2214895175</v>
          </cell>
          <cell r="E150" t="str">
            <v>MANJU DEVI</v>
          </cell>
          <cell r="F150" t="str">
            <v>JAGDISH</v>
          </cell>
          <cell r="G150" t="str">
            <v>GDA</v>
          </cell>
          <cell r="H150" t="str">
            <v>WO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WO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WO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CL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 t="str">
            <v>P</v>
          </cell>
          <cell r="AK150" t="str">
            <v>P</v>
          </cell>
          <cell r="AL150">
            <v>24</v>
          </cell>
          <cell r="AM150">
            <v>5</v>
          </cell>
          <cell r="AN150">
            <v>0</v>
          </cell>
          <cell r="AO150">
            <v>1</v>
          </cell>
        </row>
        <row r="151">
          <cell r="A151" t="str">
            <v>OT HRS.</v>
          </cell>
          <cell r="B151">
            <v>8</v>
          </cell>
          <cell r="C151">
            <v>8</v>
          </cell>
          <cell r="D151">
            <v>8</v>
          </cell>
          <cell r="E151">
            <v>8</v>
          </cell>
          <cell r="F151">
            <v>8</v>
          </cell>
          <cell r="G151">
            <v>5</v>
          </cell>
          <cell r="H151">
            <v>8</v>
          </cell>
          <cell r="I151">
            <v>8</v>
          </cell>
          <cell r="J151">
            <v>8</v>
          </cell>
          <cell r="K151">
            <v>8</v>
          </cell>
        </row>
        <row r="152">
          <cell r="D152">
            <v>2214895152</v>
          </cell>
          <cell r="E152" t="str">
            <v>NIBHA KUMARI</v>
          </cell>
          <cell r="F152" t="str">
            <v>RAJESH</v>
          </cell>
          <cell r="G152" t="str">
            <v>ASST.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WO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WO</v>
          </cell>
          <cell r="S152" t="str">
            <v>P</v>
          </cell>
          <cell r="T152" t="str">
            <v>P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WO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WO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8</v>
          </cell>
          <cell r="G153">
            <v>8</v>
          </cell>
          <cell r="H153">
            <v>8</v>
          </cell>
        </row>
        <row r="154">
          <cell r="D154">
            <v>2214895155</v>
          </cell>
          <cell r="E154" t="str">
            <v>KUSUM</v>
          </cell>
          <cell r="F154" t="str">
            <v>MANOJ KUMAR</v>
          </cell>
          <cell r="G154" t="str">
            <v>ASST.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CL</v>
          </cell>
          <cell r="N154" t="str">
            <v>P</v>
          </cell>
          <cell r="O154" t="str">
            <v>P</v>
          </cell>
          <cell r="P154" t="str">
            <v>WO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P</v>
          </cell>
          <cell r="V154" t="str">
            <v>WO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</row>
        <row r="156">
          <cell r="D156">
            <v>2214895161</v>
          </cell>
          <cell r="E156" t="str">
            <v>DINESH KUMAR</v>
          </cell>
          <cell r="F156" t="str">
            <v>MEHAR SINGH</v>
          </cell>
          <cell r="G156" t="str">
            <v>DRIVER</v>
          </cell>
          <cell r="H156" t="str">
            <v>CL</v>
          </cell>
          <cell r="I156" t="str">
            <v>WO</v>
          </cell>
          <cell r="J156" t="str">
            <v>P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P</v>
          </cell>
          <cell r="Q156" t="str">
            <v>P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WO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WO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 t="str">
            <v>P</v>
          </cell>
          <cell r="AL156">
            <v>25</v>
          </cell>
          <cell r="AM156">
            <v>4</v>
          </cell>
          <cell r="AN156">
            <v>0</v>
          </cell>
          <cell r="AO156">
            <v>1</v>
          </cell>
        </row>
        <row r="157">
          <cell r="A157" t="str">
            <v>OT HRS.</v>
          </cell>
          <cell r="B157">
            <v>4</v>
          </cell>
          <cell r="C157">
            <v>4</v>
          </cell>
          <cell r="D157">
            <v>4</v>
          </cell>
          <cell r="E157">
            <v>4</v>
          </cell>
          <cell r="F157">
            <v>4</v>
          </cell>
          <cell r="G157">
            <v>12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4</v>
          </cell>
          <cell r="M157">
            <v>12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12</v>
          </cell>
          <cell r="V157">
            <v>4</v>
          </cell>
          <cell r="W157">
            <v>4</v>
          </cell>
          <cell r="X157">
            <v>4</v>
          </cell>
          <cell r="Y157">
            <v>4</v>
          </cell>
          <cell r="Z157">
            <v>4</v>
          </cell>
          <cell r="AA157">
            <v>4</v>
          </cell>
          <cell r="AB157">
            <v>4</v>
          </cell>
          <cell r="AC157">
            <v>4</v>
          </cell>
        </row>
        <row r="158">
          <cell r="D158">
            <v>2214895163</v>
          </cell>
          <cell r="E158" t="str">
            <v>SHRI KISHAN</v>
          </cell>
          <cell r="F158" t="str">
            <v>MANGALI PRASAD</v>
          </cell>
          <cell r="G158" t="str">
            <v>DRIVER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CL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P</v>
          </cell>
          <cell r="AK158" t="str">
            <v>WO</v>
          </cell>
          <cell r="AL158">
            <v>25</v>
          </cell>
          <cell r="AM158">
            <v>4</v>
          </cell>
          <cell r="AN158">
            <v>0</v>
          </cell>
          <cell r="AO158">
            <v>1</v>
          </cell>
        </row>
        <row r="159">
          <cell r="A159" t="str">
            <v>OT HRS.</v>
          </cell>
          <cell r="B159">
            <v>4</v>
          </cell>
          <cell r="C159">
            <v>4</v>
          </cell>
          <cell r="D159">
            <v>4</v>
          </cell>
          <cell r="E159">
            <v>4</v>
          </cell>
          <cell r="F159">
            <v>4</v>
          </cell>
          <cell r="G159">
            <v>4</v>
          </cell>
          <cell r="H159">
            <v>4</v>
          </cell>
          <cell r="I159">
            <v>12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12</v>
          </cell>
          <cell r="Q159">
            <v>4</v>
          </cell>
          <cell r="R159">
            <v>4</v>
          </cell>
          <cell r="S159">
            <v>4</v>
          </cell>
          <cell r="T159">
            <v>4</v>
          </cell>
          <cell r="U159">
            <v>4</v>
          </cell>
          <cell r="V159">
            <v>12</v>
          </cell>
          <cell r="W159">
            <v>4</v>
          </cell>
          <cell r="X159">
            <v>4</v>
          </cell>
          <cell r="Y159">
            <v>8</v>
          </cell>
          <cell r="Z159">
            <v>4</v>
          </cell>
          <cell r="AA159">
            <v>4</v>
          </cell>
          <cell r="AB159">
            <v>4</v>
          </cell>
          <cell r="AC159">
            <v>4</v>
          </cell>
        </row>
        <row r="160">
          <cell r="D160">
            <v>2214895169</v>
          </cell>
          <cell r="E160" t="str">
            <v>MOHIT KUMAR SINGH</v>
          </cell>
          <cell r="F160" t="str">
            <v>VISHVDEV SINGH</v>
          </cell>
          <cell r="G160" t="str">
            <v>DRIVER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>
            <v>26</v>
          </cell>
          <cell r="AM160">
            <v>4</v>
          </cell>
          <cell r="AN160">
            <v>0</v>
          </cell>
          <cell r="AO160">
            <v>0</v>
          </cell>
        </row>
        <row r="161">
          <cell r="A161" t="str">
            <v>OT HRS.</v>
          </cell>
          <cell r="B161">
            <v>4</v>
          </cell>
          <cell r="C161">
            <v>12</v>
          </cell>
          <cell r="D161">
            <v>4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12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12</v>
          </cell>
          <cell r="R161">
            <v>4</v>
          </cell>
          <cell r="S161">
            <v>4</v>
          </cell>
          <cell r="T161">
            <v>4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12</v>
          </cell>
          <cell r="Z161">
            <v>4</v>
          </cell>
          <cell r="AA161">
            <v>4</v>
          </cell>
        </row>
        <row r="162">
          <cell r="D162">
            <v>2214895171</v>
          </cell>
          <cell r="E162" t="str">
            <v>RAJAN KUMAR</v>
          </cell>
          <cell r="F162" t="str">
            <v>MURARI LAL</v>
          </cell>
          <cell r="G162" t="str">
            <v>DRIVER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CL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WO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8</v>
          </cell>
          <cell r="N163">
            <v>4</v>
          </cell>
          <cell r="O163">
            <v>8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8</v>
          </cell>
          <cell r="W163">
            <v>4</v>
          </cell>
          <cell r="X163">
            <v>4</v>
          </cell>
          <cell r="Y163">
            <v>4</v>
          </cell>
          <cell r="Z163">
            <v>4</v>
          </cell>
        </row>
        <row r="164">
          <cell r="D164">
            <v>2214900463</v>
          </cell>
          <cell r="E164" t="str">
            <v>CHANDERBHAN</v>
          </cell>
          <cell r="F164" t="str">
            <v>KALLU RAM</v>
          </cell>
          <cell r="G164" t="str">
            <v>DRIVER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WO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CL</v>
          </cell>
          <cell r="AJ164" t="str">
            <v>WO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</row>
        <row r="165">
          <cell r="A165" t="str">
            <v>OT HRS.</v>
          </cell>
          <cell r="B165">
            <v>4</v>
          </cell>
          <cell r="C165">
            <v>4</v>
          </cell>
          <cell r="D165">
            <v>4</v>
          </cell>
          <cell r="E165">
            <v>12</v>
          </cell>
          <cell r="F165">
            <v>4</v>
          </cell>
          <cell r="G165">
            <v>4</v>
          </cell>
          <cell r="H165">
            <v>4</v>
          </cell>
          <cell r="I165">
            <v>4</v>
          </cell>
          <cell r="J165">
            <v>4</v>
          </cell>
          <cell r="K165">
            <v>4</v>
          </cell>
          <cell r="L165">
            <v>12</v>
          </cell>
          <cell r="M165">
            <v>4</v>
          </cell>
          <cell r="N165">
            <v>4</v>
          </cell>
          <cell r="O165">
            <v>4</v>
          </cell>
          <cell r="P165">
            <v>4</v>
          </cell>
          <cell r="Q165">
            <v>4</v>
          </cell>
          <cell r="R165">
            <v>4</v>
          </cell>
          <cell r="S165">
            <v>12</v>
          </cell>
          <cell r="T165">
            <v>4</v>
          </cell>
          <cell r="U165">
            <v>4</v>
          </cell>
          <cell r="V165">
            <v>4</v>
          </cell>
          <cell r="W165">
            <v>4</v>
          </cell>
          <cell r="X165">
            <v>4</v>
          </cell>
          <cell r="Y165">
            <v>4</v>
          </cell>
          <cell r="Z165">
            <v>4</v>
          </cell>
          <cell r="AA165">
            <v>4</v>
          </cell>
          <cell r="AB165">
            <v>4</v>
          </cell>
          <cell r="AC165">
            <v>4</v>
          </cell>
        </row>
        <row r="166">
          <cell r="D166">
            <v>2214900468</v>
          </cell>
          <cell r="E166" t="str">
            <v>VINOD</v>
          </cell>
          <cell r="F166" t="str">
            <v>RAM SUNDER</v>
          </cell>
          <cell r="G166" t="str">
            <v>DRIVER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>
            <v>5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OT HRS.</v>
          </cell>
          <cell r="B167">
            <v>4</v>
          </cell>
          <cell r="C167">
            <v>4</v>
          </cell>
          <cell r="D167">
            <v>4</v>
          </cell>
          <cell r="E167">
            <v>4</v>
          </cell>
          <cell r="F167">
            <v>4</v>
          </cell>
        </row>
        <row r="168">
          <cell r="D168">
            <v>2214900473</v>
          </cell>
          <cell r="E168" t="str">
            <v>HARVINDER</v>
          </cell>
          <cell r="F168" t="str">
            <v>RANBIR</v>
          </cell>
          <cell r="G168" t="str">
            <v>DRIVER</v>
          </cell>
          <cell r="H168" t="str">
            <v>P</v>
          </cell>
          <cell r="I168" t="str">
            <v>P</v>
          </cell>
          <cell r="J168" t="str">
            <v>WO</v>
          </cell>
          <cell r="K168" t="str">
            <v>WO</v>
          </cell>
          <cell r="L168" t="str">
            <v>CL</v>
          </cell>
          <cell r="M168" t="str">
            <v>A</v>
          </cell>
          <cell r="N168" t="str">
            <v>A</v>
          </cell>
          <cell r="O168" t="str">
            <v>P</v>
          </cell>
          <cell r="P168" t="str">
            <v>P</v>
          </cell>
          <cell r="Q168" t="str">
            <v>WO</v>
          </cell>
          <cell r="R168" t="str">
            <v>A</v>
          </cell>
          <cell r="S168" t="str">
            <v>A</v>
          </cell>
          <cell r="T168" t="str">
            <v>A</v>
          </cell>
          <cell r="U168" t="str">
            <v>A</v>
          </cell>
          <cell r="V168" t="str">
            <v>A</v>
          </cell>
          <cell r="W168" t="str">
            <v>A</v>
          </cell>
          <cell r="X168" t="str">
            <v>A</v>
          </cell>
          <cell r="Y168" t="str">
            <v>A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16</v>
          </cell>
          <cell r="AM168">
            <v>3</v>
          </cell>
          <cell r="AN168">
            <v>0</v>
          </cell>
          <cell r="AO168">
            <v>1</v>
          </cell>
        </row>
        <row r="169">
          <cell r="A169" t="str">
            <v>OT HRS.</v>
          </cell>
          <cell r="B169">
            <v>4</v>
          </cell>
          <cell r="C169">
            <v>4</v>
          </cell>
          <cell r="D169">
            <v>8</v>
          </cell>
          <cell r="E169">
            <v>4</v>
          </cell>
          <cell r="F169">
            <v>4</v>
          </cell>
          <cell r="G169">
            <v>4</v>
          </cell>
          <cell r="H169">
            <v>4</v>
          </cell>
          <cell r="I169">
            <v>4</v>
          </cell>
          <cell r="J169">
            <v>4</v>
          </cell>
          <cell r="K169">
            <v>8</v>
          </cell>
          <cell r="L169">
            <v>8</v>
          </cell>
          <cell r="M169">
            <v>4</v>
          </cell>
          <cell r="N169">
            <v>4</v>
          </cell>
          <cell r="O169">
            <v>4</v>
          </cell>
          <cell r="P169">
            <v>4</v>
          </cell>
          <cell r="Q169">
            <v>4</v>
          </cell>
        </row>
        <row r="170">
          <cell r="D170">
            <v>2214900476</v>
          </cell>
          <cell r="E170" t="str">
            <v>MAHENDDER KUMAR</v>
          </cell>
          <cell r="F170" t="str">
            <v>PREM SUKH</v>
          </cell>
          <cell r="G170" t="str">
            <v>TOILOR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WO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WO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WO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 t="str">
            <v>P</v>
          </cell>
          <cell r="AL170">
            <v>25</v>
          </cell>
          <cell r="AM170">
            <v>5</v>
          </cell>
          <cell r="AN170">
            <v>0</v>
          </cell>
          <cell r="AO170">
            <v>0</v>
          </cell>
        </row>
        <row r="171">
          <cell r="A171" t="str">
            <v>OT HRS.</v>
          </cell>
        </row>
        <row r="172">
          <cell r="D172">
            <v>2214902707</v>
          </cell>
          <cell r="E172" t="str">
            <v>JYOTI</v>
          </cell>
          <cell r="F172" t="str">
            <v>PUSHPENDRA KUMAR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CL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</row>
        <row r="173">
          <cell r="A173" t="str">
            <v>OT HRS.</v>
          </cell>
          <cell r="B173">
            <v>8</v>
          </cell>
          <cell r="C173">
            <v>8</v>
          </cell>
        </row>
        <row r="174">
          <cell r="D174">
            <v>2214658371</v>
          </cell>
          <cell r="E174" t="str">
            <v>NUTAN</v>
          </cell>
          <cell r="F174" t="str">
            <v>SURYA PRAKASH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WO</v>
          </cell>
          <cell r="AJ174" t="str">
            <v>P</v>
          </cell>
          <cell r="AK174">
            <v>25</v>
          </cell>
          <cell r="AL174">
            <v>4</v>
          </cell>
          <cell r="AM174">
            <v>0</v>
          </cell>
          <cell r="AN174">
            <v>0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8</v>
          </cell>
          <cell r="L175">
            <v>16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8</v>
          </cell>
          <cell r="R175">
            <v>7</v>
          </cell>
          <cell r="S175">
            <v>8</v>
          </cell>
        </row>
        <row r="176">
          <cell r="D176">
            <v>2214751637</v>
          </cell>
          <cell r="E176" t="str">
            <v>TARA DEVI</v>
          </cell>
          <cell r="F176" t="str">
            <v>NARESH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WO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WO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>
            <v>24</v>
          </cell>
          <cell r="AK176">
            <v>4</v>
          </cell>
          <cell r="AL176">
            <v>0</v>
          </cell>
          <cell r="AM176">
            <v>0</v>
          </cell>
        </row>
        <row r="177">
          <cell r="A177" t="str">
            <v>OT HRS.</v>
          </cell>
          <cell r="B177">
            <v>8</v>
          </cell>
          <cell r="C177">
            <v>8</v>
          </cell>
          <cell r="D177">
            <v>8</v>
          </cell>
          <cell r="E177">
            <v>8</v>
          </cell>
          <cell r="F177">
            <v>8</v>
          </cell>
          <cell r="G177">
            <v>8</v>
          </cell>
          <cell r="H177">
            <v>8</v>
          </cell>
          <cell r="I177">
            <v>4</v>
          </cell>
          <cell r="J177">
            <v>8</v>
          </cell>
          <cell r="K177">
            <v>8</v>
          </cell>
          <cell r="L177">
            <v>8</v>
          </cell>
        </row>
        <row r="178">
          <cell r="D178">
            <v>2214909982</v>
          </cell>
          <cell r="E178" t="str">
            <v>AMARJEET KUMAR</v>
          </cell>
          <cell r="F178" t="str">
            <v>MANOJ SAH</v>
          </cell>
          <cell r="G178" t="str">
            <v>GDA</v>
          </cell>
          <cell r="H178" t="str">
            <v>P</v>
          </cell>
          <cell r="I178" t="str">
            <v>WO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WO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P</v>
          </cell>
          <cell r="AH178" t="str">
            <v>WO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1</v>
          </cell>
          <cell r="F179">
            <v>8</v>
          </cell>
          <cell r="G179">
            <v>8</v>
          </cell>
          <cell r="H179">
            <v>8</v>
          </cell>
          <cell r="I179">
            <v>8</v>
          </cell>
        </row>
        <row r="180">
          <cell r="D180">
            <v>2214909989</v>
          </cell>
          <cell r="E180" t="str">
            <v>PREETI-II</v>
          </cell>
          <cell r="F180" t="str">
            <v>AMARNATH</v>
          </cell>
          <cell r="G180" t="str">
            <v>GDA</v>
          </cell>
          <cell r="H180" t="str">
            <v>P</v>
          </cell>
          <cell r="I180" t="str">
            <v>WO</v>
          </cell>
          <cell r="J180" t="str">
            <v>P</v>
          </cell>
          <cell r="K180" t="str">
            <v>P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WO</v>
          </cell>
          <cell r="X180" t="str">
            <v>P</v>
          </cell>
          <cell r="Y180" t="str">
            <v>P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WO</v>
          </cell>
          <cell r="AD180" t="str">
            <v>P</v>
          </cell>
          <cell r="AE180" t="str">
            <v>P</v>
          </cell>
          <cell r="AF180" t="str">
            <v>P</v>
          </cell>
          <cell r="AG180" t="str">
            <v>P</v>
          </cell>
          <cell r="AH180" t="str">
            <v>CL</v>
          </cell>
          <cell r="AI180" t="str">
            <v>P</v>
          </cell>
          <cell r="AJ180" t="str">
            <v>WO</v>
          </cell>
          <cell r="AK180" t="str">
            <v>P</v>
          </cell>
          <cell r="AL180">
            <v>24</v>
          </cell>
          <cell r="AM180">
            <v>5</v>
          </cell>
          <cell r="AN180">
            <v>0</v>
          </cell>
          <cell r="AO180">
            <v>1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8</v>
          </cell>
          <cell r="E181">
            <v>8</v>
          </cell>
          <cell r="F181">
            <v>8</v>
          </cell>
          <cell r="G181">
            <v>8</v>
          </cell>
          <cell r="H181">
            <v>4</v>
          </cell>
          <cell r="I181">
            <v>8</v>
          </cell>
          <cell r="J181">
            <v>8</v>
          </cell>
          <cell r="K181">
            <v>8</v>
          </cell>
          <cell r="L181">
            <v>8</v>
          </cell>
        </row>
        <row r="182">
          <cell r="D182">
            <v>2214706350</v>
          </cell>
          <cell r="E182" t="str">
            <v>GEETA</v>
          </cell>
          <cell r="F182" t="str">
            <v>SURESH KUMAR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WO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WO</v>
          </cell>
          <cell r="V182" t="str">
            <v>P</v>
          </cell>
          <cell r="W182" t="str">
            <v>P</v>
          </cell>
          <cell r="X182" t="str">
            <v>P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WO</v>
          </cell>
          <cell r="AD182" t="str">
            <v>P</v>
          </cell>
          <cell r="AE182" t="str">
            <v>P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WO</v>
          </cell>
          <cell r="AJ182">
            <v>24</v>
          </cell>
          <cell r="AK182">
            <v>4</v>
          </cell>
          <cell r="AL182">
            <v>0</v>
          </cell>
          <cell r="AM182">
            <v>0</v>
          </cell>
        </row>
        <row r="183">
          <cell r="A183" t="str">
            <v>OT HRS.</v>
          </cell>
          <cell r="B183">
            <v>8</v>
          </cell>
          <cell r="C183">
            <v>8</v>
          </cell>
          <cell r="D183">
            <v>8</v>
          </cell>
          <cell r="E183">
            <v>8</v>
          </cell>
          <cell r="F183">
            <v>4</v>
          </cell>
          <cell r="G183">
            <v>8</v>
          </cell>
          <cell r="H183">
            <v>8</v>
          </cell>
          <cell r="I183">
            <v>8</v>
          </cell>
        </row>
        <row r="184">
          <cell r="D184">
            <v>2214611876</v>
          </cell>
          <cell r="E184" t="str">
            <v>SUMIT-II</v>
          </cell>
          <cell r="F184" t="str">
            <v>RAMVEER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WO</v>
          </cell>
          <cell r="R184" t="str">
            <v>WO</v>
          </cell>
          <cell r="S184" t="str">
            <v>P</v>
          </cell>
          <cell r="T184" t="str">
            <v>P</v>
          </cell>
          <cell r="U184">
            <v>11</v>
          </cell>
          <cell r="V184">
            <v>2</v>
          </cell>
          <cell r="W184">
            <v>0</v>
          </cell>
          <cell r="X184">
            <v>0</v>
          </cell>
        </row>
        <row r="185">
          <cell r="A185" t="str">
            <v>OT HRS.</v>
          </cell>
          <cell r="B185">
            <v>8</v>
          </cell>
          <cell r="C185">
            <v>8</v>
          </cell>
          <cell r="D185">
            <v>8</v>
          </cell>
        </row>
        <row r="186">
          <cell r="D186">
            <v>2214778364</v>
          </cell>
          <cell r="E186" t="str">
            <v>YOGESH KUMAR</v>
          </cell>
          <cell r="F186" t="str">
            <v>RAJ KUMAR SINGH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 t="str">
            <v>P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P</v>
          </cell>
          <cell r="R186" t="str">
            <v>WO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P</v>
          </cell>
          <cell r="X186" t="str">
            <v>WO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P</v>
          </cell>
          <cell r="AE186" t="str">
            <v>P</v>
          </cell>
          <cell r="AF186" t="str">
            <v>P</v>
          </cell>
          <cell r="AG186" t="str">
            <v>WO</v>
          </cell>
          <cell r="AH186" t="str">
            <v>P</v>
          </cell>
          <cell r="AI186" t="str">
            <v>P</v>
          </cell>
          <cell r="AJ186" t="str">
            <v>P</v>
          </cell>
          <cell r="AK186">
            <v>25</v>
          </cell>
          <cell r="AL186">
            <v>4</v>
          </cell>
          <cell r="AM186">
            <v>0</v>
          </cell>
          <cell r="AN186">
            <v>0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8</v>
          </cell>
          <cell r="F187">
            <v>16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8</v>
          </cell>
          <cell r="L187">
            <v>16</v>
          </cell>
          <cell r="M187">
            <v>8</v>
          </cell>
          <cell r="N187">
            <v>3</v>
          </cell>
          <cell r="O187">
            <v>8</v>
          </cell>
        </row>
        <row r="188">
          <cell r="D188">
            <v>2214910013</v>
          </cell>
          <cell r="E188" t="str">
            <v>TAYAB ALI</v>
          </cell>
          <cell r="F188" t="str">
            <v>MD YUNUS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WO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WO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P</v>
          </cell>
          <cell r="AC188" t="str">
            <v>P</v>
          </cell>
          <cell r="AD188" t="str">
            <v>WO</v>
          </cell>
          <cell r="AE188" t="str">
            <v>P</v>
          </cell>
          <cell r="AF188" t="str">
            <v>P</v>
          </cell>
          <cell r="AG188" t="str">
            <v>P</v>
          </cell>
          <cell r="AH188" t="str">
            <v>P</v>
          </cell>
          <cell r="AI188" t="str">
            <v>P</v>
          </cell>
          <cell r="AJ188">
            <v>24</v>
          </cell>
          <cell r="AK188">
            <v>4</v>
          </cell>
          <cell r="AL188">
            <v>0</v>
          </cell>
          <cell r="AM188">
            <v>0</v>
          </cell>
        </row>
        <row r="189">
          <cell r="A189" t="str">
            <v>OT HRS.</v>
          </cell>
          <cell r="B189">
            <v>8</v>
          </cell>
          <cell r="C189">
            <v>8</v>
          </cell>
          <cell r="D189">
            <v>16</v>
          </cell>
          <cell r="E189">
            <v>8</v>
          </cell>
        </row>
        <row r="190">
          <cell r="D190">
            <v>2214677653</v>
          </cell>
          <cell r="E190" t="str">
            <v>SUNITA VERMA</v>
          </cell>
          <cell r="F190" t="str">
            <v>JITENDER KUMAR VERMA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WO</v>
          </cell>
          <cell r="W190" t="str">
            <v>CL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WO</v>
          </cell>
          <cell r="AD190" t="str">
            <v>P</v>
          </cell>
          <cell r="AE190" t="str">
            <v>P</v>
          </cell>
          <cell r="AF190" t="str">
            <v>P</v>
          </cell>
          <cell r="AG190" t="str">
            <v>P</v>
          </cell>
          <cell r="AH190" t="str">
            <v>P</v>
          </cell>
          <cell r="AI190" t="str">
            <v>P</v>
          </cell>
          <cell r="AJ190" t="str">
            <v>WO</v>
          </cell>
          <cell r="AK190" t="str">
            <v>P</v>
          </cell>
          <cell r="AL190">
            <v>25</v>
          </cell>
          <cell r="AM190">
            <v>4</v>
          </cell>
          <cell r="AN190">
            <v>0</v>
          </cell>
          <cell r="AO190">
            <v>1</v>
          </cell>
        </row>
        <row r="191">
          <cell r="A191" t="str">
            <v>OT HRS.</v>
          </cell>
          <cell r="B191">
            <v>8</v>
          </cell>
          <cell r="C191">
            <v>8</v>
          </cell>
          <cell r="D191">
            <v>8</v>
          </cell>
          <cell r="E191">
            <v>8</v>
          </cell>
          <cell r="F191">
            <v>8</v>
          </cell>
          <cell r="G191">
            <v>8</v>
          </cell>
          <cell r="H191">
            <v>16</v>
          </cell>
          <cell r="I191">
            <v>8</v>
          </cell>
          <cell r="J191">
            <v>8</v>
          </cell>
          <cell r="K191">
            <v>8</v>
          </cell>
          <cell r="L191">
            <v>8</v>
          </cell>
          <cell r="M191">
            <v>8</v>
          </cell>
          <cell r="N191">
            <v>8</v>
          </cell>
          <cell r="O191">
            <v>6</v>
          </cell>
          <cell r="P191">
            <v>8</v>
          </cell>
          <cell r="Q191">
            <v>8</v>
          </cell>
          <cell r="R191">
            <v>8</v>
          </cell>
          <cell r="S191">
            <v>8</v>
          </cell>
          <cell r="T191">
            <v>8</v>
          </cell>
          <cell r="U191">
            <v>8</v>
          </cell>
        </row>
        <row r="192">
          <cell r="D192">
            <v>2214756162</v>
          </cell>
          <cell r="E192" t="str">
            <v>JITENDER</v>
          </cell>
          <cell r="F192" t="str">
            <v>PREM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WO</v>
          </cell>
          <cell r="L192" t="str">
            <v>P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WO</v>
          </cell>
          <cell r="S192" t="str">
            <v>P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P</v>
          </cell>
          <cell r="AF192" t="str">
            <v>WO</v>
          </cell>
          <cell r="AG192" t="str">
            <v>P</v>
          </cell>
          <cell r="AH192" t="str">
            <v>P</v>
          </cell>
          <cell r="AI192" t="str">
            <v>P</v>
          </cell>
          <cell r="AJ192" t="str">
            <v>P</v>
          </cell>
          <cell r="AK192" t="str">
            <v>P</v>
          </cell>
          <cell r="AL192">
            <v>26</v>
          </cell>
          <cell r="AM192">
            <v>4</v>
          </cell>
          <cell r="AN192">
            <v>0</v>
          </cell>
          <cell r="AO192">
            <v>0</v>
          </cell>
        </row>
        <row r="193">
          <cell r="A193" t="str">
            <v>OT HRS.</v>
          </cell>
        </row>
        <row r="194">
          <cell r="D194">
            <v>2214909991</v>
          </cell>
          <cell r="E194" t="str">
            <v>SUNITA</v>
          </cell>
          <cell r="F194" t="str">
            <v>DHEERAJ KUMAR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WO</v>
          </cell>
          <cell r="L194" t="str">
            <v>P</v>
          </cell>
          <cell r="M194" t="str">
            <v>P</v>
          </cell>
          <cell r="N194" t="str">
            <v>CL</v>
          </cell>
          <cell r="O194" t="str">
            <v>P</v>
          </cell>
          <cell r="P194" t="str">
            <v>P</v>
          </cell>
          <cell r="Q194" t="str">
            <v>P</v>
          </cell>
          <cell r="R194" t="str">
            <v>WO</v>
          </cell>
          <cell r="S194" t="str">
            <v>P</v>
          </cell>
          <cell r="T194" t="str">
            <v>P</v>
          </cell>
          <cell r="U194" t="str">
            <v>P</v>
          </cell>
          <cell r="V194" t="str">
            <v>P</v>
          </cell>
          <cell r="W194" t="str">
            <v>P</v>
          </cell>
          <cell r="X194" t="str">
            <v>P</v>
          </cell>
          <cell r="Y194" t="str">
            <v>P</v>
          </cell>
          <cell r="Z194" t="str">
            <v>WO</v>
          </cell>
          <cell r="AA194" t="str">
            <v>P</v>
          </cell>
          <cell r="AB194" t="str">
            <v>P</v>
          </cell>
          <cell r="AC194" t="str">
            <v>P</v>
          </cell>
          <cell r="AD194" t="str">
            <v>P</v>
          </cell>
          <cell r="AE194" t="str">
            <v>P</v>
          </cell>
          <cell r="AF194" t="str">
            <v>WO</v>
          </cell>
          <cell r="AG194" t="str">
            <v>P</v>
          </cell>
          <cell r="AH194" t="str">
            <v>P</v>
          </cell>
          <cell r="AI194" t="str">
            <v>P</v>
          </cell>
          <cell r="AJ194" t="str">
            <v>P</v>
          </cell>
          <cell r="AK194" t="str">
            <v>P</v>
          </cell>
          <cell r="AL194">
            <v>25</v>
          </cell>
          <cell r="AM194">
            <v>4</v>
          </cell>
          <cell r="AN194">
            <v>0</v>
          </cell>
          <cell r="AO194">
            <v>1</v>
          </cell>
        </row>
        <row r="195">
          <cell r="A195" t="str">
            <v>OT HRS.</v>
          </cell>
          <cell r="B195">
            <v>8</v>
          </cell>
          <cell r="C195">
            <v>8</v>
          </cell>
          <cell r="D195">
            <v>8</v>
          </cell>
          <cell r="E195">
            <v>8</v>
          </cell>
          <cell r="F195">
            <v>8</v>
          </cell>
          <cell r="G195">
            <v>8</v>
          </cell>
          <cell r="H195">
            <v>8</v>
          </cell>
          <cell r="I195">
            <v>8</v>
          </cell>
          <cell r="J195">
            <v>8</v>
          </cell>
          <cell r="K195">
            <v>4</v>
          </cell>
          <cell r="L195">
            <v>8</v>
          </cell>
        </row>
        <row r="196">
          <cell r="D196">
            <v>2214909995</v>
          </cell>
          <cell r="E196" t="str">
            <v>SUNITA YADAV-II</v>
          </cell>
          <cell r="F196" t="str">
            <v>RAHUL YADAV</v>
          </cell>
          <cell r="G196" t="str">
            <v>GDA</v>
          </cell>
          <cell r="H196" t="str">
            <v>P</v>
          </cell>
          <cell r="I196" t="str">
            <v>P</v>
          </cell>
          <cell r="J196" t="str">
            <v>P</v>
          </cell>
          <cell r="K196" t="str">
            <v>P</v>
          </cell>
          <cell r="L196" t="str">
            <v>WO</v>
          </cell>
          <cell r="M196" t="str">
            <v>P</v>
          </cell>
          <cell r="N196" t="str">
            <v>P</v>
          </cell>
          <cell r="O196" t="str">
            <v>P</v>
          </cell>
          <cell r="P196" t="str">
            <v>P</v>
          </cell>
          <cell r="Q196" t="str">
            <v>P</v>
          </cell>
          <cell r="R196" t="str">
            <v>P</v>
          </cell>
          <cell r="S196" t="str">
            <v>WO</v>
          </cell>
          <cell r="T196" t="str">
            <v>P</v>
          </cell>
          <cell r="U196" t="str">
            <v>P</v>
          </cell>
          <cell r="V196" t="str">
            <v>P</v>
          </cell>
          <cell r="W196" t="str">
            <v>P</v>
          </cell>
          <cell r="X196" t="str">
            <v>P</v>
          </cell>
          <cell r="Y196" t="str">
            <v>P</v>
          </cell>
          <cell r="Z196" t="str">
            <v>WO</v>
          </cell>
          <cell r="AA196" t="str">
            <v>P</v>
          </cell>
          <cell r="AB196" t="str">
            <v>P</v>
          </cell>
          <cell r="AC196" t="str">
            <v>P</v>
          </cell>
          <cell r="AD196" t="str">
            <v>P</v>
          </cell>
          <cell r="AE196" t="str">
            <v>P</v>
          </cell>
          <cell r="AF196" t="str">
            <v>P</v>
          </cell>
          <cell r="AG196" t="str">
            <v>P</v>
          </cell>
          <cell r="AH196" t="str">
            <v>WO</v>
          </cell>
          <cell r="AI196" t="str">
            <v>P</v>
          </cell>
          <cell r="AJ196">
            <v>24</v>
          </cell>
          <cell r="AK196">
            <v>4</v>
          </cell>
          <cell r="AL196">
            <v>0</v>
          </cell>
          <cell r="AM196">
            <v>0</v>
          </cell>
        </row>
        <row r="197">
          <cell r="A197" t="str">
            <v>OT HRS.</v>
          </cell>
          <cell r="B197">
            <v>8</v>
          </cell>
          <cell r="C197">
            <v>8</v>
          </cell>
          <cell r="D197">
            <v>8</v>
          </cell>
          <cell r="E197">
            <v>1</v>
          </cell>
          <cell r="F197">
            <v>8</v>
          </cell>
          <cell r="G197">
            <v>8</v>
          </cell>
        </row>
        <row r="198">
          <cell r="D198">
            <v>2214657433</v>
          </cell>
          <cell r="E198" t="str">
            <v>JYOTI-2</v>
          </cell>
          <cell r="F198" t="str">
            <v>CHOTE LAL</v>
          </cell>
          <cell r="G198" t="str">
            <v>GDA</v>
          </cell>
          <cell r="H198" t="str">
            <v>P</v>
          </cell>
          <cell r="I198" t="str">
            <v>WO</v>
          </cell>
          <cell r="J198" t="str">
            <v>P</v>
          </cell>
          <cell r="K198" t="str">
            <v>P</v>
          </cell>
          <cell r="L198" t="str">
            <v>P</v>
          </cell>
          <cell r="M198" t="str">
            <v>P</v>
          </cell>
          <cell r="N198" t="str">
            <v>P</v>
          </cell>
          <cell r="O198" t="str">
            <v>WO</v>
          </cell>
          <cell r="P198" t="str">
            <v>WO</v>
          </cell>
          <cell r="Q198" t="str">
            <v>P</v>
          </cell>
          <cell r="R198" t="str">
            <v>P</v>
          </cell>
          <cell r="S198" t="str">
            <v>P</v>
          </cell>
          <cell r="T198" t="str">
            <v>P</v>
          </cell>
          <cell r="U198" t="str">
            <v>P</v>
          </cell>
          <cell r="V198" t="str">
            <v>P</v>
          </cell>
          <cell r="W198" t="str">
            <v>WO</v>
          </cell>
          <cell r="X198" t="str">
            <v>P</v>
          </cell>
          <cell r="Y198" t="str">
            <v>P</v>
          </cell>
          <cell r="Z198" t="str">
            <v>P</v>
          </cell>
          <cell r="AA198" t="str">
            <v>P</v>
          </cell>
          <cell r="AB198" t="str">
            <v>P</v>
          </cell>
          <cell r="AC198" t="str">
            <v>P</v>
          </cell>
          <cell r="AD198" t="str">
            <v>WO</v>
          </cell>
          <cell r="AE198" t="str">
            <v>P</v>
          </cell>
          <cell r="AF198" t="str">
            <v>P</v>
          </cell>
          <cell r="AG198" t="str">
            <v>P</v>
          </cell>
          <cell r="AH198" t="str">
            <v>P</v>
          </cell>
          <cell r="AI198" t="str">
            <v>P</v>
          </cell>
          <cell r="AJ198">
            <v>23</v>
          </cell>
          <cell r="AK198">
            <v>5</v>
          </cell>
          <cell r="AL198">
            <v>0</v>
          </cell>
          <cell r="AM198">
            <v>0</v>
          </cell>
        </row>
        <row r="199">
          <cell r="A199" t="str">
            <v>OT HRS.</v>
          </cell>
          <cell r="B199">
            <v>8</v>
          </cell>
          <cell r="C199">
            <v>8</v>
          </cell>
          <cell r="D199">
            <v>8</v>
          </cell>
          <cell r="E199">
            <v>8</v>
          </cell>
          <cell r="F199">
            <v>5</v>
          </cell>
        </row>
        <row r="200">
          <cell r="D200">
            <v>2214909998</v>
          </cell>
          <cell r="E200" t="str">
            <v>DEEPAK KUMAR-III</v>
          </cell>
          <cell r="F200" t="str">
            <v>KANWARPAL SINGH</v>
          </cell>
          <cell r="G200" t="str">
            <v>GDA</v>
          </cell>
          <cell r="H200" t="str">
            <v>P</v>
          </cell>
          <cell r="I200" t="str">
            <v>P</v>
          </cell>
          <cell r="J200" t="str">
            <v>P</v>
          </cell>
          <cell r="K200" t="str">
            <v>WO</v>
          </cell>
          <cell r="L200" t="str">
            <v>P</v>
          </cell>
          <cell r="M200" t="str">
            <v>P</v>
          </cell>
          <cell r="N200" t="str">
            <v>P</v>
          </cell>
          <cell r="O200" t="str">
            <v>P</v>
          </cell>
          <cell r="P200" t="str">
            <v>P</v>
          </cell>
          <cell r="Q200" t="str">
            <v>P</v>
          </cell>
          <cell r="R200" t="str">
            <v>P</v>
          </cell>
          <cell r="S200" t="str">
            <v>P</v>
          </cell>
          <cell r="T200" t="str">
            <v>P</v>
          </cell>
          <cell r="U200" t="str">
            <v>P</v>
          </cell>
          <cell r="V200" t="str">
            <v>P</v>
          </cell>
          <cell r="W200" t="str">
            <v>P</v>
          </cell>
          <cell r="X200" t="str">
            <v>P</v>
          </cell>
          <cell r="Y200" t="str">
            <v>WO</v>
          </cell>
          <cell r="Z200" t="str">
            <v>WO</v>
          </cell>
          <cell r="AA200" t="str">
            <v>WO</v>
          </cell>
          <cell r="AB200" t="str">
            <v>WO</v>
          </cell>
          <cell r="AC200" t="str">
            <v>P</v>
          </cell>
          <cell r="AD200" t="str">
            <v>P</v>
          </cell>
          <cell r="AE200" t="str">
            <v>P</v>
          </cell>
          <cell r="AF200" t="str">
            <v>P</v>
          </cell>
          <cell r="AG200" t="str">
            <v>P</v>
          </cell>
          <cell r="AH200" t="str">
            <v>P</v>
          </cell>
          <cell r="AI200" t="str">
            <v>P</v>
          </cell>
          <cell r="AJ200" t="str">
            <v>P</v>
          </cell>
          <cell r="AK200">
            <v>24</v>
          </cell>
          <cell r="AL200">
            <v>5</v>
          </cell>
          <cell r="AM200">
            <v>0</v>
          </cell>
          <cell r="AN200">
            <v>0</v>
          </cell>
        </row>
        <row r="201">
          <cell r="A201" t="str">
            <v>OT HRS.</v>
          </cell>
          <cell r="B201">
            <v>8</v>
          </cell>
          <cell r="C201">
            <v>8</v>
          </cell>
          <cell r="D201">
            <v>8</v>
          </cell>
          <cell r="E201">
            <v>8</v>
          </cell>
          <cell r="F201">
            <v>3</v>
          </cell>
          <cell r="G201">
            <v>8</v>
          </cell>
        </row>
        <row r="202">
          <cell r="D202">
            <v>2214910021</v>
          </cell>
          <cell r="E202" t="str">
            <v>VISHNU-II</v>
          </cell>
          <cell r="F202" t="str">
            <v>CHOTAK SAHANI</v>
          </cell>
          <cell r="G202" t="str">
            <v>GDA</v>
          </cell>
          <cell r="H202" t="str">
            <v>P</v>
          </cell>
          <cell r="I202" t="str">
            <v>P</v>
          </cell>
          <cell r="J202" t="str">
            <v>P</v>
          </cell>
          <cell r="K202" t="str">
            <v>WO</v>
          </cell>
          <cell r="L202" t="str">
            <v>P</v>
          </cell>
          <cell r="M202" t="str">
            <v>P</v>
          </cell>
          <cell r="N202" t="str">
            <v>P</v>
          </cell>
          <cell r="O202" t="str">
            <v>P</v>
          </cell>
          <cell r="P202" t="str">
            <v>P</v>
          </cell>
          <cell r="Q202" t="str">
            <v>P</v>
          </cell>
          <cell r="R202" t="str">
            <v>P</v>
          </cell>
          <cell r="S202" t="str">
            <v>WO</v>
          </cell>
          <cell r="T202" t="str">
            <v>P</v>
          </cell>
          <cell r="U202" t="str">
            <v>P</v>
          </cell>
          <cell r="V202" t="str">
            <v>P</v>
          </cell>
          <cell r="W202" t="str">
            <v>P</v>
          </cell>
          <cell r="X202" t="str">
            <v>P</v>
          </cell>
          <cell r="Y202" t="str">
            <v>P</v>
          </cell>
          <cell r="Z202" t="str">
            <v>WO</v>
          </cell>
          <cell r="AA202" t="str">
            <v>P</v>
          </cell>
          <cell r="AB202" t="str">
            <v>P</v>
          </cell>
          <cell r="AC202" t="str">
            <v>P</v>
          </cell>
          <cell r="AD202" t="str">
            <v>P</v>
          </cell>
          <cell r="AE202" t="str">
            <v>P</v>
          </cell>
          <cell r="AF202" t="str">
            <v>P</v>
          </cell>
          <cell r="AG202" t="str">
            <v>P</v>
          </cell>
          <cell r="AH202" t="str">
            <v>WO</v>
          </cell>
          <cell r="AI202" t="str">
            <v>P</v>
          </cell>
          <cell r="AJ202">
            <v>24</v>
          </cell>
          <cell r="AK202">
            <v>4</v>
          </cell>
          <cell r="AL202">
            <v>0</v>
          </cell>
          <cell r="AM202">
            <v>0</v>
          </cell>
        </row>
        <row r="203">
          <cell r="A203" t="str">
            <v>OT HRS.</v>
          </cell>
          <cell r="B203">
            <v>8</v>
          </cell>
          <cell r="C203">
            <v>8</v>
          </cell>
          <cell r="D203">
            <v>16</v>
          </cell>
          <cell r="E203">
            <v>8</v>
          </cell>
          <cell r="F203">
            <v>3</v>
          </cell>
          <cell r="G203">
            <v>8</v>
          </cell>
          <cell r="H203">
            <v>8</v>
          </cell>
          <cell r="I203">
            <v>8</v>
          </cell>
          <cell r="J203">
            <v>8</v>
          </cell>
          <cell r="K203">
            <v>8</v>
          </cell>
        </row>
        <row r="204">
          <cell r="D204">
            <v>2214910032</v>
          </cell>
          <cell r="E204" t="str">
            <v>RANJEET KUMAR</v>
          </cell>
          <cell r="F204" t="str">
            <v>GANESHI PRASAD</v>
          </cell>
          <cell r="G204" t="str">
            <v>GDA</v>
          </cell>
          <cell r="H204" t="str">
            <v>P</v>
          </cell>
          <cell r="I204" t="str">
            <v>P</v>
          </cell>
          <cell r="J204" t="str">
            <v>WO</v>
          </cell>
          <cell r="K204" t="str">
            <v>P</v>
          </cell>
          <cell r="L204" t="str">
            <v>P</v>
          </cell>
          <cell r="M204" t="str">
            <v>P</v>
          </cell>
          <cell r="N204" t="str">
            <v>P</v>
          </cell>
          <cell r="O204" t="str">
            <v>P</v>
          </cell>
          <cell r="P204" t="str">
            <v>P</v>
          </cell>
          <cell r="Q204" t="str">
            <v>WO</v>
          </cell>
          <cell r="R204" t="str">
            <v>P</v>
          </cell>
          <cell r="S204" t="str">
            <v>P</v>
          </cell>
          <cell r="T204" t="str">
            <v>P</v>
          </cell>
          <cell r="U204" t="str">
            <v>P</v>
          </cell>
          <cell r="V204" t="str">
            <v>P</v>
          </cell>
          <cell r="W204" t="str">
            <v>P</v>
          </cell>
          <cell r="X204" t="str">
            <v>WO</v>
          </cell>
          <cell r="Y204" t="str">
            <v>P</v>
          </cell>
          <cell r="Z204" t="str">
            <v>P</v>
          </cell>
          <cell r="AA204" t="str">
            <v>P</v>
          </cell>
          <cell r="AB204" t="str">
            <v>P</v>
          </cell>
          <cell r="AC204" t="str">
            <v>P</v>
          </cell>
          <cell r="AD204" t="str">
            <v>P</v>
          </cell>
          <cell r="AE204" t="str">
            <v>WO</v>
          </cell>
          <cell r="AF204" t="str">
            <v>P</v>
          </cell>
          <cell r="AG204" t="str">
            <v>P</v>
          </cell>
          <cell r="AH204" t="str">
            <v>P</v>
          </cell>
          <cell r="AI204" t="str">
            <v>P</v>
          </cell>
          <cell r="AJ204" t="str">
            <v>P</v>
          </cell>
          <cell r="AK204">
            <v>25</v>
          </cell>
          <cell r="AL204">
            <v>4</v>
          </cell>
          <cell r="AM204">
            <v>0</v>
          </cell>
          <cell r="AN204">
            <v>0</v>
          </cell>
        </row>
        <row r="205">
          <cell r="A205" t="str">
            <v>OT HRS.</v>
          </cell>
          <cell r="B205">
            <v>8</v>
          </cell>
          <cell r="C205">
            <v>8</v>
          </cell>
        </row>
        <row r="206">
          <cell r="D206">
            <v>2214910037</v>
          </cell>
          <cell r="E206" t="str">
            <v>YOGESH-II</v>
          </cell>
          <cell r="F206" t="str">
            <v>CHANDER PAL</v>
          </cell>
          <cell r="G206" t="str">
            <v>GDA</v>
          </cell>
          <cell r="H206" t="str">
            <v>P</v>
          </cell>
          <cell r="I206" t="str">
            <v>P</v>
          </cell>
          <cell r="J206" t="str">
            <v>P</v>
          </cell>
          <cell r="K206" t="str">
            <v>P</v>
          </cell>
          <cell r="L206" t="str">
            <v>P</v>
          </cell>
          <cell r="M206" t="str">
            <v>P</v>
          </cell>
          <cell r="N206" t="str">
            <v>P</v>
          </cell>
          <cell r="O206" t="str">
            <v>P</v>
          </cell>
          <cell r="P206" t="str">
            <v>P</v>
          </cell>
          <cell r="Q206" t="str">
            <v>P</v>
          </cell>
          <cell r="R206" t="str">
            <v>P</v>
          </cell>
          <cell r="S206" t="str">
            <v>WO</v>
          </cell>
          <cell r="T206" t="str">
            <v>P</v>
          </cell>
          <cell r="U206" t="str">
            <v>P</v>
          </cell>
          <cell r="V206" t="str">
            <v>P</v>
          </cell>
          <cell r="W206" t="str">
            <v>P</v>
          </cell>
          <cell r="X206" t="str">
            <v>P</v>
          </cell>
          <cell r="Y206" t="str">
            <v>P</v>
          </cell>
          <cell r="Z206" t="str">
            <v>P</v>
          </cell>
          <cell r="AA206" t="str">
            <v>P</v>
          </cell>
          <cell r="AB206" t="str">
            <v>P</v>
          </cell>
          <cell r="AC206" t="str">
            <v>P</v>
          </cell>
          <cell r="AD206" t="str">
            <v>P</v>
          </cell>
          <cell r="AE206" t="str">
            <v>P</v>
          </cell>
          <cell r="AF206" t="str">
            <v>P</v>
          </cell>
          <cell r="AG206" t="str">
            <v>WO</v>
          </cell>
          <cell r="AH206" t="str">
            <v>WO</v>
          </cell>
          <cell r="AI206" t="str">
            <v>WO</v>
          </cell>
          <cell r="AJ206">
            <v>24</v>
          </cell>
          <cell r="AK206">
            <v>4</v>
          </cell>
          <cell r="AL206">
            <v>0</v>
          </cell>
          <cell r="AM206">
            <v>0</v>
          </cell>
        </row>
        <row r="207">
          <cell r="A207" t="str">
            <v>OT HRS.</v>
          </cell>
          <cell r="B207">
            <v>8</v>
          </cell>
          <cell r="C207">
            <v>8</v>
          </cell>
          <cell r="D207">
            <v>8</v>
          </cell>
          <cell r="E207">
            <v>8</v>
          </cell>
        </row>
        <row r="208">
          <cell r="D208">
            <v>2214910042</v>
          </cell>
          <cell r="E208" t="str">
            <v>MANOJ KUMAR</v>
          </cell>
          <cell r="F208" t="str">
            <v>NAND KISHORE</v>
          </cell>
          <cell r="G208" t="str">
            <v>GDA</v>
          </cell>
          <cell r="H208" t="str">
            <v>P</v>
          </cell>
          <cell r="I208" t="str">
            <v>P</v>
          </cell>
          <cell r="J208" t="str">
            <v>WO</v>
          </cell>
          <cell r="K208" t="str">
            <v>P</v>
          </cell>
          <cell r="L208" t="str">
            <v>P</v>
          </cell>
          <cell r="M208" t="str">
            <v>P</v>
          </cell>
          <cell r="N208" t="str">
            <v>P</v>
          </cell>
          <cell r="O208" t="str">
            <v>P</v>
          </cell>
          <cell r="P208" t="str">
            <v>P</v>
          </cell>
          <cell r="Q208" t="str">
            <v>P</v>
          </cell>
          <cell r="R208" t="str">
            <v>P</v>
          </cell>
          <cell r="S208" t="str">
            <v>WO</v>
          </cell>
          <cell r="T208" t="str">
            <v>P</v>
          </cell>
          <cell r="U208" t="str">
            <v>P</v>
          </cell>
          <cell r="V208" t="str">
            <v>P</v>
          </cell>
          <cell r="W208" t="str">
            <v>P</v>
          </cell>
          <cell r="X208" t="str">
            <v>P</v>
          </cell>
          <cell r="Y208" t="str">
            <v>P</v>
          </cell>
          <cell r="Z208" t="str">
            <v>WO</v>
          </cell>
          <cell r="AA208" t="str">
            <v>P</v>
          </cell>
          <cell r="AB208" t="str">
            <v>P</v>
          </cell>
          <cell r="AC208" t="str">
            <v>P</v>
          </cell>
          <cell r="AD208" t="str">
            <v>P</v>
          </cell>
          <cell r="AE208" t="str">
            <v>P</v>
          </cell>
          <cell r="AF208" t="str">
            <v>P</v>
          </cell>
          <cell r="AG208" t="str">
            <v>P</v>
          </cell>
          <cell r="AH208" t="str">
            <v>WO</v>
          </cell>
          <cell r="AI208" t="str">
            <v>P</v>
          </cell>
          <cell r="AJ208">
            <v>24</v>
          </cell>
          <cell r="AK208">
            <v>4</v>
          </cell>
          <cell r="AL208">
            <v>0</v>
          </cell>
          <cell r="AM208">
            <v>0</v>
          </cell>
        </row>
        <row r="209">
          <cell r="A209" t="str">
            <v>OT HRS.</v>
          </cell>
          <cell r="B209">
            <v>8</v>
          </cell>
          <cell r="C209">
            <v>8</v>
          </cell>
          <cell r="D209">
            <v>8</v>
          </cell>
          <cell r="E209">
            <v>8</v>
          </cell>
          <cell r="F209">
            <v>8</v>
          </cell>
          <cell r="G209">
            <v>8</v>
          </cell>
        </row>
        <row r="210">
          <cell r="D210">
            <v>2214910044</v>
          </cell>
          <cell r="E210" t="str">
            <v>BABLI</v>
          </cell>
          <cell r="F210" t="str">
            <v>RAMESH CHANDRA</v>
          </cell>
          <cell r="G210" t="str">
            <v>GDA</v>
          </cell>
          <cell r="H210" t="str">
            <v>P</v>
          </cell>
          <cell r="I210" t="str">
            <v>P</v>
          </cell>
          <cell r="J210" t="str">
            <v>P</v>
          </cell>
          <cell r="K210" t="str">
            <v>WO</v>
          </cell>
          <cell r="L210" t="str">
            <v>P</v>
          </cell>
          <cell r="M210" t="str">
            <v>P</v>
          </cell>
          <cell r="N210" t="str">
            <v>P</v>
          </cell>
          <cell r="O210" t="str">
            <v>P</v>
          </cell>
          <cell r="P210" t="str">
            <v>P</v>
          </cell>
          <cell r="Q210" t="str">
            <v>P</v>
          </cell>
          <cell r="R210" t="str">
            <v>WO</v>
          </cell>
          <cell r="S210" t="str">
            <v>P</v>
          </cell>
          <cell r="T210" t="str">
            <v>P</v>
          </cell>
          <cell r="U210" t="str">
            <v>P</v>
          </cell>
          <cell r="V210" t="str">
            <v>P</v>
          </cell>
          <cell r="W210" t="str">
            <v>P</v>
          </cell>
          <cell r="X210" t="str">
            <v>P</v>
          </cell>
          <cell r="Y210" t="str">
            <v>WO</v>
          </cell>
          <cell r="Z210" t="str">
            <v>P</v>
          </cell>
          <cell r="AA210" t="str">
            <v>P</v>
          </cell>
          <cell r="AB210" t="str">
            <v>P</v>
          </cell>
          <cell r="AC210" t="str">
            <v>P</v>
          </cell>
          <cell r="AD210" t="str">
            <v>WO</v>
          </cell>
          <cell r="AE210" t="str">
            <v>P</v>
          </cell>
          <cell r="AF210" t="str">
            <v>P</v>
          </cell>
          <cell r="AG210" t="str">
            <v>P</v>
          </cell>
          <cell r="AH210" t="str">
            <v>P</v>
          </cell>
          <cell r="AI210" t="str">
            <v>P</v>
          </cell>
          <cell r="AJ210">
            <v>24</v>
          </cell>
          <cell r="AK210">
            <v>4</v>
          </cell>
          <cell r="AL210">
            <v>0</v>
          </cell>
          <cell r="AM210">
            <v>0</v>
          </cell>
        </row>
        <row r="211">
          <cell r="A211" t="str">
            <v>OT HRS.</v>
          </cell>
          <cell r="B211">
            <v>8</v>
          </cell>
          <cell r="C211">
            <v>8</v>
          </cell>
          <cell r="D211">
            <v>8</v>
          </cell>
          <cell r="E211">
            <v>8</v>
          </cell>
          <cell r="F211">
            <v>8</v>
          </cell>
          <cell r="G211">
            <v>8</v>
          </cell>
          <cell r="H211">
            <v>8</v>
          </cell>
        </row>
        <row r="212">
          <cell r="D212">
            <v>2214910051</v>
          </cell>
          <cell r="E212" t="str">
            <v>AMIT KUMAR</v>
          </cell>
          <cell r="F212" t="str">
            <v>RAJU SHAH</v>
          </cell>
          <cell r="G212" t="str">
            <v>GDA</v>
          </cell>
          <cell r="H212" t="str">
            <v>P</v>
          </cell>
          <cell r="I212" t="str">
            <v>P</v>
          </cell>
          <cell r="J212" t="str">
            <v>P</v>
          </cell>
          <cell r="K212" t="str">
            <v>WO</v>
          </cell>
          <cell r="L212" t="str">
            <v>P</v>
          </cell>
          <cell r="M212" t="str">
            <v>P</v>
          </cell>
          <cell r="N212" t="str">
            <v>P</v>
          </cell>
          <cell r="O212" t="str">
            <v>P</v>
          </cell>
          <cell r="P212" t="str">
            <v>WO</v>
          </cell>
          <cell r="Q212" t="str">
            <v>P</v>
          </cell>
          <cell r="R212" t="str">
            <v>P</v>
          </cell>
          <cell r="S212" t="str">
            <v>P</v>
          </cell>
          <cell r="T212" t="str">
            <v>P</v>
          </cell>
          <cell r="U212" t="str">
            <v>P</v>
          </cell>
          <cell r="V212" t="str">
            <v>P</v>
          </cell>
          <cell r="W212" t="str">
            <v>WO</v>
          </cell>
          <cell r="X212" t="str">
            <v>P</v>
          </cell>
          <cell r="Y212" t="str">
            <v>P</v>
          </cell>
          <cell r="Z212" t="str">
            <v>P</v>
          </cell>
          <cell r="AA212" t="str">
            <v>P</v>
          </cell>
          <cell r="AB212" t="str">
            <v>P</v>
          </cell>
          <cell r="AC212" t="str">
            <v>P</v>
          </cell>
          <cell r="AD212" t="str">
            <v>WO</v>
          </cell>
          <cell r="AE212" t="str">
            <v>P</v>
          </cell>
          <cell r="AF212">
            <v>20</v>
          </cell>
          <cell r="AG212">
            <v>4</v>
          </cell>
          <cell r="AH212">
            <v>0</v>
          </cell>
          <cell r="AI212">
            <v>0</v>
          </cell>
        </row>
        <row r="213">
          <cell r="A213" t="str">
            <v>OT HRS.</v>
          </cell>
          <cell r="B213">
            <v>8</v>
          </cell>
          <cell r="C213">
            <v>8</v>
          </cell>
          <cell r="D213">
            <v>8</v>
          </cell>
          <cell r="E213">
            <v>8</v>
          </cell>
          <cell r="F213">
            <v>8</v>
          </cell>
        </row>
        <row r="214">
          <cell r="D214">
            <v>2214804168</v>
          </cell>
          <cell r="E214" t="str">
            <v>SAVITA</v>
          </cell>
          <cell r="F214" t="str">
            <v>DILIP PAL</v>
          </cell>
          <cell r="G214" t="str">
            <v>GDA</v>
          </cell>
          <cell r="H214" t="str">
            <v>P</v>
          </cell>
          <cell r="I214" t="str">
            <v>P</v>
          </cell>
          <cell r="J214" t="str">
            <v>WO</v>
          </cell>
          <cell r="K214" t="str">
            <v>P</v>
          </cell>
          <cell r="L214" t="str">
            <v>P</v>
          </cell>
          <cell r="M214" t="str">
            <v>P</v>
          </cell>
          <cell r="N214" t="str">
            <v>P</v>
          </cell>
          <cell r="O214" t="str">
            <v>P</v>
          </cell>
          <cell r="P214" t="str">
            <v>P</v>
          </cell>
          <cell r="Q214" t="str">
            <v>P</v>
          </cell>
          <cell r="R214" t="str">
            <v>P</v>
          </cell>
          <cell r="S214" t="str">
            <v>WO</v>
          </cell>
          <cell r="T214" t="str">
            <v>P</v>
          </cell>
          <cell r="U214" t="str">
            <v>P</v>
          </cell>
          <cell r="V214" t="str">
            <v>P</v>
          </cell>
          <cell r="W214" t="str">
            <v>P</v>
          </cell>
          <cell r="X214" t="str">
            <v>P</v>
          </cell>
          <cell r="Y214" t="str">
            <v>WO</v>
          </cell>
          <cell r="Z214" t="str">
            <v>P</v>
          </cell>
          <cell r="AA214" t="str">
            <v>P</v>
          </cell>
          <cell r="AB214">
            <v>17</v>
          </cell>
          <cell r="AC214">
            <v>3</v>
          </cell>
          <cell r="AD214">
            <v>0</v>
          </cell>
          <cell r="AE214">
            <v>0</v>
          </cell>
        </row>
        <row r="215">
          <cell r="A215" t="str">
            <v>OT HRS.</v>
          </cell>
          <cell r="B215">
            <v>8</v>
          </cell>
          <cell r="C215">
            <v>8</v>
          </cell>
          <cell r="D215">
            <v>8</v>
          </cell>
          <cell r="E215">
            <v>8</v>
          </cell>
          <cell r="F215">
            <v>8</v>
          </cell>
        </row>
        <row r="216">
          <cell r="D216">
            <v>2214910057</v>
          </cell>
          <cell r="E216" t="str">
            <v>RAVI</v>
          </cell>
          <cell r="F216" t="str">
            <v>JAY SINGH</v>
          </cell>
          <cell r="G216" t="str">
            <v>GDA</v>
          </cell>
          <cell r="H216" t="str">
            <v>P</v>
          </cell>
          <cell r="I216" t="str">
            <v>P</v>
          </cell>
          <cell r="J216" t="str">
            <v>P</v>
          </cell>
          <cell r="K216" t="str">
            <v>P</v>
          </cell>
          <cell r="L216" t="str">
            <v>WO</v>
          </cell>
          <cell r="M216" t="str">
            <v>P</v>
          </cell>
          <cell r="N216" t="str">
            <v>P</v>
          </cell>
          <cell r="O216" t="str">
            <v>P</v>
          </cell>
          <cell r="P216" t="str">
            <v>P</v>
          </cell>
          <cell r="Q216" t="str">
            <v>P</v>
          </cell>
          <cell r="R216" t="str">
            <v>P</v>
          </cell>
          <cell r="S216" t="str">
            <v>WO</v>
          </cell>
          <cell r="T216" t="str">
            <v>P</v>
          </cell>
          <cell r="U216" t="str">
            <v>P</v>
          </cell>
          <cell r="V216" t="str">
            <v>WO</v>
          </cell>
          <cell r="W216" t="str">
            <v>P</v>
          </cell>
          <cell r="X216">
            <v>13</v>
          </cell>
          <cell r="Y216">
            <v>3</v>
          </cell>
          <cell r="Z216">
            <v>0</v>
          </cell>
          <cell r="AA216">
            <v>0</v>
          </cell>
        </row>
        <row r="217">
          <cell r="A217" t="str">
            <v>OT HRS.</v>
          </cell>
          <cell r="B217">
            <v>8</v>
          </cell>
          <cell r="C217">
            <v>8</v>
          </cell>
          <cell r="D217">
            <v>8</v>
          </cell>
          <cell r="E217">
            <v>8</v>
          </cell>
        </row>
        <row r="218">
          <cell r="D218">
            <v>2214910058</v>
          </cell>
          <cell r="E218" t="str">
            <v>RAJESH KUMAR SAH</v>
          </cell>
          <cell r="F218" t="str">
            <v>SURESH SAH</v>
          </cell>
          <cell r="G218" t="str">
            <v>GDA</v>
          </cell>
          <cell r="H218" t="str">
            <v>P</v>
          </cell>
          <cell r="I218" t="str">
            <v>P</v>
          </cell>
          <cell r="J218" t="str">
            <v>P</v>
          </cell>
          <cell r="K218" t="str">
            <v>P</v>
          </cell>
          <cell r="L218" t="str">
            <v>WO</v>
          </cell>
          <cell r="M218" t="str">
            <v>P</v>
          </cell>
          <cell r="N218" t="str">
            <v>P</v>
          </cell>
          <cell r="O218" t="str">
            <v>P</v>
          </cell>
          <cell r="P218" t="str">
            <v>P</v>
          </cell>
          <cell r="Q218" t="str">
            <v>P</v>
          </cell>
          <cell r="R218" t="str">
            <v>P</v>
          </cell>
          <cell r="S218" t="str">
            <v>WO</v>
          </cell>
          <cell r="T218" t="str">
            <v>P</v>
          </cell>
          <cell r="U218" t="str">
            <v>P</v>
          </cell>
          <cell r="V218" t="str">
            <v>P</v>
          </cell>
          <cell r="W218" t="str">
            <v>P</v>
          </cell>
          <cell r="X218">
            <v>14</v>
          </cell>
          <cell r="Y218">
            <v>2</v>
          </cell>
          <cell r="Z218">
            <v>0</v>
          </cell>
          <cell r="AA218">
            <v>0</v>
          </cell>
        </row>
        <row r="219">
          <cell r="A219" t="str">
            <v>OT HRS.</v>
          </cell>
          <cell r="B219">
            <v>8</v>
          </cell>
          <cell r="C219">
            <v>8</v>
          </cell>
          <cell r="D219">
            <v>4</v>
          </cell>
          <cell r="E219">
            <v>8</v>
          </cell>
          <cell r="F219">
            <v>8</v>
          </cell>
        </row>
        <row r="220">
          <cell r="D220">
            <v>2214910062</v>
          </cell>
          <cell r="E220" t="str">
            <v>SHUBHAM MAURYA</v>
          </cell>
          <cell r="F220" t="str">
            <v>SHYAM LAL MAURYA</v>
          </cell>
          <cell r="G220" t="str">
            <v>GAS MANIFOLD</v>
          </cell>
          <cell r="H220" t="str">
            <v>P</v>
          </cell>
          <cell r="I220" t="str">
            <v>WO</v>
          </cell>
          <cell r="J220" t="str">
            <v>P</v>
          </cell>
          <cell r="K220" t="str">
            <v>P</v>
          </cell>
          <cell r="L220" t="str">
            <v>P</v>
          </cell>
          <cell r="M220" t="str">
            <v>P</v>
          </cell>
          <cell r="N220" t="str">
            <v>P</v>
          </cell>
          <cell r="O220" t="str">
            <v>P</v>
          </cell>
          <cell r="P220" t="str">
            <v>WO</v>
          </cell>
          <cell r="Q220" t="str">
            <v>P</v>
          </cell>
          <cell r="R220" t="str">
            <v>P</v>
          </cell>
          <cell r="S220" t="str">
            <v>P</v>
          </cell>
          <cell r="T220" t="str">
            <v>P</v>
          </cell>
          <cell r="U220" t="str">
            <v>P</v>
          </cell>
          <cell r="V220" t="str">
            <v>P</v>
          </cell>
          <cell r="W220" t="str">
            <v>WO</v>
          </cell>
          <cell r="X220" t="str">
            <v>P</v>
          </cell>
          <cell r="Y220" t="str">
            <v>P</v>
          </cell>
          <cell r="Z220" t="str">
            <v>P</v>
          </cell>
          <cell r="AA220" t="str">
            <v>P</v>
          </cell>
          <cell r="AB220" t="str">
            <v>P</v>
          </cell>
          <cell r="AC220" t="str">
            <v>P</v>
          </cell>
          <cell r="AD220" t="str">
            <v>WO</v>
          </cell>
          <cell r="AE220" t="str">
            <v>P</v>
          </cell>
          <cell r="AF220" t="str">
            <v>P</v>
          </cell>
          <cell r="AG220" t="str">
            <v>P</v>
          </cell>
          <cell r="AH220" t="str">
            <v>P</v>
          </cell>
          <cell r="AI220" t="str">
            <v>P</v>
          </cell>
          <cell r="AJ220" t="str">
            <v>P</v>
          </cell>
          <cell r="AK220" t="str">
            <v>P</v>
          </cell>
          <cell r="AL220">
            <v>26</v>
          </cell>
          <cell r="AM220">
            <v>4</v>
          </cell>
          <cell r="AN220">
            <v>0</v>
          </cell>
          <cell r="AO220">
            <v>0</v>
          </cell>
        </row>
        <row r="221">
          <cell r="A221" t="str">
            <v>OT HRS.</v>
          </cell>
          <cell r="B221">
            <v>8</v>
          </cell>
          <cell r="C221">
            <v>8</v>
          </cell>
          <cell r="D221">
            <v>8</v>
          </cell>
          <cell r="E221">
            <v>8</v>
          </cell>
          <cell r="F221">
            <v>8</v>
          </cell>
          <cell r="G221">
            <v>8</v>
          </cell>
          <cell r="H221">
            <v>8</v>
          </cell>
          <cell r="I221">
            <v>8</v>
          </cell>
        </row>
        <row r="222">
          <cell r="D222">
            <v>2214722741</v>
          </cell>
          <cell r="E222" t="str">
            <v>SANDEEP</v>
          </cell>
          <cell r="F222" t="str">
            <v>OM PRAKASH</v>
          </cell>
          <cell r="G222" t="str">
            <v>CARPENTER</v>
          </cell>
          <cell r="H222" t="str">
            <v>P</v>
          </cell>
          <cell r="I222" t="str">
            <v>P</v>
          </cell>
          <cell r="J222" t="str">
            <v>P</v>
          </cell>
          <cell r="K222" t="str">
            <v>WO</v>
          </cell>
          <cell r="L222" t="str">
            <v>P</v>
          </cell>
          <cell r="M222" t="str">
            <v>P</v>
          </cell>
          <cell r="N222" t="str">
            <v>P</v>
          </cell>
          <cell r="O222" t="str">
            <v>P</v>
          </cell>
          <cell r="P222" t="str">
            <v>P</v>
          </cell>
          <cell r="Q222" t="str">
            <v>CL</v>
          </cell>
          <cell r="R222" t="str">
            <v>WO</v>
          </cell>
          <cell r="S222" t="str">
            <v>P</v>
          </cell>
          <cell r="T222" t="str">
            <v>P</v>
          </cell>
          <cell r="U222" t="str">
            <v>P</v>
          </cell>
          <cell r="V222" t="str">
            <v>P</v>
          </cell>
          <cell r="W222" t="str">
            <v>P</v>
          </cell>
          <cell r="X222" t="str">
            <v>P</v>
          </cell>
          <cell r="Y222" t="str">
            <v>WO</v>
          </cell>
          <cell r="Z222" t="str">
            <v>P</v>
          </cell>
          <cell r="AA222" t="str">
            <v>P</v>
          </cell>
          <cell r="AB222" t="str">
            <v>P</v>
          </cell>
          <cell r="AC222" t="str">
            <v>P</v>
          </cell>
          <cell r="AD222" t="str">
            <v>P</v>
          </cell>
          <cell r="AE222" t="str">
            <v>P</v>
          </cell>
          <cell r="AF222" t="str">
            <v>WO</v>
          </cell>
          <cell r="AG222" t="str">
            <v>P</v>
          </cell>
          <cell r="AH222" t="str">
            <v>P</v>
          </cell>
          <cell r="AI222" t="str">
            <v>P</v>
          </cell>
          <cell r="AJ222" t="str">
            <v>P</v>
          </cell>
          <cell r="AK222" t="str">
            <v>P</v>
          </cell>
          <cell r="AL222">
            <v>25</v>
          </cell>
          <cell r="AM222">
            <v>4</v>
          </cell>
          <cell r="AN222">
            <v>0</v>
          </cell>
          <cell r="AO222">
            <v>1</v>
          </cell>
        </row>
        <row r="223">
          <cell r="A223" t="str">
            <v>OT HRS.</v>
          </cell>
          <cell r="B223">
            <v>8</v>
          </cell>
          <cell r="C223">
            <v>8</v>
          </cell>
          <cell r="D223">
            <v>8</v>
          </cell>
          <cell r="E223">
            <v>8</v>
          </cell>
          <cell r="F223">
            <v>8</v>
          </cell>
          <cell r="G223">
            <v>8</v>
          </cell>
          <cell r="H223">
            <v>8</v>
          </cell>
          <cell r="I223">
            <v>8</v>
          </cell>
          <cell r="J223">
            <v>8</v>
          </cell>
          <cell r="K223">
            <v>8</v>
          </cell>
          <cell r="L223">
            <v>8</v>
          </cell>
          <cell r="M223">
            <v>8</v>
          </cell>
        </row>
        <row r="224">
          <cell r="D224">
            <v>2214722729</v>
          </cell>
          <cell r="E224" t="str">
            <v>YOGESH KUMAR</v>
          </cell>
          <cell r="F224" t="str">
            <v>KANWAR LAL</v>
          </cell>
          <cell r="G224" t="str">
            <v>AC TECHNICIAN</v>
          </cell>
          <cell r="H224" t="str">
            <v>P</v>
          </cell>
          <cell r="I224" t="str">
            <v>P</v>
          </cell>
          <cell r="J224" t="str">
            <v>P</v>
          </cell>
          <cell r="K224" t="str">
            <v>P</v>
          </cell>
          <cell r="L224" t="str">
            <v>WO</v>
          </cell>
          <cell r="M224" t="str">
            <v>P</v>
          </cell>
          <cell r="N224" t="str">
            <v>P</v>
          </cell>
          <cell r="O224" t="str">
            <v>P</v>
          </cell>
          <cell r="P224" t="str">
            <v>P</v>
          </cell>
          <cell r="Q224" t="str">
            <v>P</v>
          </cell>
          <cell r="R224" t="str">
            <v>P</v>
          </cell>
          <cell r="S224" t="str">
            <v>WO</v>
          </cell>
          <cell r="T224" t="str">
            <v>P</v>
          </cell>
          <cell r="U224" t="str">
            <v>P</v>
          </cell>
          <cell r="V224" t="str">
            <v>P</v>
          </cell>
          <cell r="W224" t="str">
            <v>P</v>
          </cell>
          <cell r="X224" t="str">
            <v>P</v>
          </cell>
          <cell r="Y224" t="str">
            <v>P</v>
          </cell>
          <cell r="Z224" t="str">
            <v>WO</v>
          </cell>
          <cell r="AA224" t="str">
            <v>P</v>
          </cell>
          <cell r="AB224" t="str">
            <v>P</v>
          </cell>
          <cell r="AC224" t="str">
            <v>P</v>
          </cell>
          <cell r="AD224" t="str">
            <v>P</v>
          </cell>
          <cell r="AE224" t="str">
            <v>P</v>
          </cell>
          <cell r="AF224" t="str">
            <v>P</v>
          </cell>
          <cell r="AG224" t="str">
            <v>WO</v>
          </cell>
          <cell r="AH224" t="str">
            <v>P</v>
          </cell>
          <cell r="AI224" t="str">
            <v>P</v>
          </cell>
          <cell r="AJ224" t="str">
            <v>P</v>
          </cell>
          <cell r="AK224" t="str">
            <v>P</v>
          </cell>
          <cell r="AL224">
            <v>26</v>
          </cell>
          <cell r="AM224">
            <v>4</v>
          </cell>
          <cell r="AN224">
            <v>0</v>
          </cell>
          <cell r="AO224">
            <v>0</v>
          </cell>
        </row>
        <row r="225">
          <cell r="A225" t="str">
            <v>OT HRS.</v>
          </cell>
          <cell r="B225">
            <v>8</v>
          </cell>
          <cell r="C225">
            <v>8</v>
          </cell>
          <cell r="D225">
            <v>8</v>
          </cell>
          <cell r="E225">
            <v>8</v>
          </cell>
          <cell r="F225">
            <v>8</v>
          </cell>
          <cell r="G225">
            <v>8</v>
          </cell>
          <cell r="H225">
            <v>8</v>
          </cell>
          <cell r="I225">
            <v>8</v>
          </cell>
          <cell r="J225">
            <v>8</v>
          </cell>
          <cell r="K225">
            <v>8</v>
          </cell>
          <cell r="L225">
            <v>8</v>
          </cell>
          <cell r="M225">
            <v>8</v>
          </cell>
          <cell r="N225">
            <v>8</v>
          </cell>
          <cell r="O225">
            <v>8</v>
          </cell>
          <cell r="P225">
            <v>8</v>
          </cell>
          <cell r="Q225">
            <v>8</v>
          </cell>
          <cell r="R225">
            <v>8</v>
          </cell>
          <cell r="S225">
            <v>8</v>
          </cell>
        </row>
        <row r="226">
          <cell r="D226">
            <v>2214722758</v>
          </cell>
          <cell r="E226" t="str">
            <v>NASRUDDIN ANSARI</v>
          </cell>
          <cell r="F226" t="str">
            <v>M D WAHID</v>
          </cell>
          <cell r="G226" t="str">
            <v>MASON</v>
          </cell>
          <cell r="H226" t="str">
            <v>P</v>
          </cell>
          <cell r="I226" t="str">
            <v>P</v>
          </cell>
          <cell r="J226" t="str">
            <v>P</v>
          </cell>
          <cell r="K226" t="str">
            <v>WO</v>
          </cell>
          <cell r="L226" t="str">
            <v>P</v>
          </cell>
          <cell r="M226" t="str">
            <v>P</v>
          </cell>
          <cell r="N226" t="str">
            <v>P</v>
          </cell>
          <cell r="O226" t="str">
            <v>P</v>
          </cell>
          <cell r="P226" t="str">
            <v>P</v>
          </cell>
          <cell r="Q226" t="str">
            <v>P</v>
          </cell>
          <cell r="R226" t="str">
            <v>WO</v>
          </cell>
          <cell r="S226" t="str">
            <v>P</v>
          </cell>
          <cell r="T226" t="str">
            <v>P</v>
          </cell>
          <cell r="U226" t="str">
            <v>P</v>
          </cell>
          <cell r="V226" t="str">
            <v>P</v>
          </cell>
          <cell r="W226" t="str">
            <v>P</v>
          </cell>
          <cell r="X226" t="str">
            <v>P</v>
          </cell>
          <cell r="Y226" t="str">
            <v>WO</v>
          </cell>
          <cell r="Z226" t="str">
            <v>P</v>
          </cell>
          <cell r="AA226" t="str">
            <v>P</v>
          </cell>
          <cell r="AB226" t="str">
            <v>P</v>
          </cell>
          <cell r="AC226" t="str">
            <v>P</v>
          </cell>
          <cell r="AD226" t="str">
            <v>P</v>
          </cell>
          <cell r="AE226" t="str">
            <v>P</v>
          </cell>
          <cell r="AF226" t="str">
            <v>WO</v>
          </cell>
          <cell r="AG226" t="str">
            <v>P</v>
          </cell>
          <cell r="AH226" t="str">
            <v>P</v>
          </cell>
          <cell r="AI226" t="str">
            <v>P</v>
          </cell>
          <cell r="AJ226" t="str">
            <v>P</v>
          </cell>
          <cell r="AK226" t="str">
            <v>P</v>
          </cell>
          <cell r="AL226">
            <v>26</v>
          </cell>
          <cell r="AM226">
            <v>4</v>
          </cell>
          <cell r="AN226">
            <v>0</v>
          </cell>
          <cell r="AO226">
            <v>0</v>
          </cell>
        </row>
        <row r="227">
          <cell r="A227" t="str">
            <v>OT HRS.</v>
          </cell>
          <cell r="B227">
            <v>8</v>
          </cell>
          <cell r="C227">
            <v>4</v>
          </cell>
          <cell r="D227">
            <v>8</v>
          </cell>
          <cell r="E227">
            <v>8</v>
          </cell>
          <cell r="F227">
            <v>8</v>
          </cell>
        </row>
        <row r="228">
          <cell r="D228">
            <v>2214722628</v>
          </cell>
          <cell r="E228" t="str">
            <v>AYUSH KUMAR</v>
          </cell>
          <cell r="F228" t="str">
            <v>ANIL KUMAR</v>
          </cell>
          <cell r="G228" t="str">
            <v>GAS MANIFOLD</v>
          </cell>
          <cell r="H228" t="str">
            <v>P</v>
          </cell>
          <cell r="I228" t="str">
            <v>P</v>
          </cell>
          <cell r="J228" t="str">
            <v>P</v>
          </cell>
          <cell r="K228" t="str">
            <v>P</v>
          </cell>
          <cell r="L228" t="str">
            <v>P</v>
          </cell>
          <cell r="M228" t="str">
            <v>P</v>
          </cell>
          <cell r="N228" t="str">
            <v>WO</v>
          </cell>
          <cell r="O228" t="str">
            <v>P</v>
          </cell>
          <cell r="P228" t="str">
            <v>P</v>
          </cell>
          <cell r="Q228" t="str">
            <v>P</v>
          </cell>
          <cell r="R228" t="str">
            <v>P</v>
          </cell>
          <cell r="S228" t="str">
            <v>P</v>
          </cell>
          <cell r="T228" t="str">
            <v>P</v>
          </cell>
          <cell r="U228" t="str">
            <v>WO</v>
          </cell>
          <cell r="V228" t="str">
            <v>P</v>
          </cell>
          <cell r="W228" t="str">
            <v>P</v>
          </cell>
          <cell r="X228" t="str">
            <v>P</v>
          </cell>
          <cell r="Y228" t="str">
            <v>P</v>
          </cell>
          <cell r="Z228" t="str">
            <v>P</v>
          </cell>
          <cell r="AA228" t="str">
            <v>CL</v>
          </cell>
          <cell r="AB228" t="str">
            <v>WO</v>
          </cell>
          <cell r="AC228" t="str">
            <v>P</v>
          </cell>
          <cell r="AD228" t="str">
            <v>P</v>
          </cell>
          <cell r="AE228" t="str">
            <v>P</v>
          </cell>
          <cell r="AF228" t="str">
            <v>P</v>
          </cell>
          <cell r="AG228" t="str">
            <v>P</v>
          </cell>
          <cell r="AH228" t="str">
            <v>P</v>
          </cell>
          <cell r="AI228" t="str">
            <v>WO</v>
          </cell>
          <cell r="AJ228" t="str">
            <v>P</v>
          </cell>
          <cell r="AK228" t="str">
            <v>P</v>
          </cell>
          <cell r="AL228">
            <v>25</v>
          </cell>
          <cell r="AM228">
            <v>4</v>
          </cell>
          <cell r="AN228">
            <v>0</v>
          </cell>
          <cell r="AO228">
            <v>1</v>
          </cell>
        </row>
        <row r="229">
          <cell r="A229" t="str">
            <v>OT HRS.</v>
          </cell>
          <cell r="B229">
            <v>8</v>
          </cell>
          <cell r="C229">
            <v>8</v>
          </cell>
          <cell r="D229">
            <v>8</v>
          </cell>
          <cell r="E229">
            <v>8</v>
          </cell>
        </row>
        <row r="230">
          <cell r="D230">
            <v>2214910065</v>
          </cell>
          <cell r="E230" t="str">
            <v>BALRAM</v>
          </cell>
          <cell r="F230" t="str">
            <v>GOVIND RAM</v>
          </cell>
          <cell r="G230" t="str">
            <v>AC TECHNICIAN</v>
          </cell>
          <cell r="H230" t="str">
            <v>P</v>
          </cell>
          <cell r="I230" t="str">
            <v>P</v>
          </cell>
          <cell r="J230" t="str">
            <v>P</v>
          </cell>
          <cell r="K230" t="str">
            <v>P</v>
          </cell>
          <cell r="L230" t="str">
            <v>CL</v>
          </cell>
          <cell r="M230" t="str">
            <v>WO</v>
          </cell>
          <cell r="N230" t="str">
            <v>P</v>
          </cell>
          <cell r="O230" t="str">
            <v>P</v>
          </cell>
          <cell r="P230" t="str">
            <v>P</v>
          </cell>
          <cell r="Q230" t="str">
            <v>P</v>
          </cell>
          <cell r="R230" t="str">
            <v>P</v>
          </cell>
          <cell r="S230" t="str">
            <v>P</v>
          </cell>
          <cell r="T230" t="str">
            <v>WO</v>
          </cell>
          <cell r="U230" t="str">
            <v>P</v>
          </cell>
          <cell r="V230" t="str">
            <v>P</v>
          </cell>
          <cell r="W230" t="str">
            <v>P</v>
          </cell>
          <cell r="X230" t="str">
            <v>P</v>
          </cell>
          <cell r="Y230" t="str">
            <v>P</v>
          </cell>
          <cell r="Z230" t="str">
            <v>CL</v>
          </cell>
          <cell r="AA230" t="str">
            <v>WO</v>
          </cell>
          <cell r="AB230" t="str">
            <v>P</v>
          </cell>
          <cell r="AC230" t="str">
            <v>P</v>
          </cell>
          <cell r="AD230" t="str">
            <v>P</v>
          </cell>
          <cell r="AE230" t="str">
            <v>P</v>
          </cell>
          <cell r="AF230" t="str">
            <v>P</v>
          </cell>
          <cell r="AG230" t="str">
            <v>CL</v>
          </cell>
          <cell r="AH230" t="str">
            <v>WO</v>
          </cell>
          <cell r="AI230" t="str">
            <v>P</v>
          </cell>
          <cell r="AJ230" t="str">
            <v>P</v>
          </cell>
          <cell r="AK230" t="str">
            <v>P</v>
          </cell>
          <cell r="AL230">
            <v>23</v>
          </cell>
          <cell r="AM230">
            <v>4</v>
          </cell>
          <cell r="AN230">
            <v>0</v>
          </cell>
          <cell r="AO230">
            <v>3</v>
          </cell>
        </row>
        <row r="231">
          <cell r="A231" t="str">
            <v>OT HRS.</v>
          </cell>
          <cell r="B231">
            <v>8</v>
          </cell>
          <cell r="C231">
            <v>8</v>
          </cell>
          <cell r="D231">
            <v>8</v>
          </cell>
          <cell r="E231">
            <v>8</v>
          </cell>
          <cell r="F231">
            <v>8</v>
          </cell>
          <cell r="G231">
            <v>8</v>
          </cell>
        </row>
        <row r="232">
          <cell r="D232">
            <v>2214722637</v>
          </cell>
          <cell r="E232" t="str">
            <v>JAI PRAKASH SINGH</v>
          </cell>
          <cell r="F232" t="str">
            <v>KIRPALI SINGH</v>
          </cell>
          <cell r="G232" t="str">
            <v>FEBRICATOR</v>
          </cell>
          <cell r="H232" t="str">
            <v>P</v>
          </cell>
          <cell r="I232" t="str">
            <v>P</v>
          </cell>
          <cell r="J232" t="str">
            <v>P</v>
          </cell>
          <cell r="K232" t="str">
            <v>WO</v>
          </cell>
          <cell r="L232" t="str">
            <v>P</v>
          </cell>
          <cell r="M232" t="str">
            <v>P</v>
          </cell>
          <cell r="N232" t="str">
            <v>P</v>
          </cell>
          <cell r="O232" t="str">
            <v>P</v>
          </cell>
          <cell r="P232" t="str">
            <v>P</v>
          </cell>
          <cell r="Q232" t="str">
            <v>P</v>
          </cell>
          <cell r="R232" t="str">
            <v>WO</v>
          </cell>
          <cell r="S232" t="str">
            <v>P</v>
          </cell>
          <cell r="T232" t="str">
            <v>P</v>
          </cell>
          <cell r="U232" t="str">
            <v>P</v>
          </cell>
          <cell r="V232" t="str">
            <v>P</v>
          </cell>
          <cell r="W232" t="str">
            <v>P</v>
          </cell>
          <cell r="X232" t="str">
            <v>WO</v>
          </cell>
          <cell r="Y232" t="str">
            <v>CL</v>
          </cell>
          <cell r="Z232" t="str">
            <v>CL</v>
          </cell>
          <cell r="AA232" t="str">
            <v>CL</v>
          </cell>
          <cell r="AB232" t="str">
            <v>CL</v>
          </cell>
          <cell r="AC232" t="str">
            <v>CL</v>
          </cell>
          <cell r="AD232" t="str">
            <v>P</v>
          </cell>
          <cell r="AE232" t="str">
            <v>P</v>
          </cell>
          <cell r="AF232" t="str">
            <v>WO</v>
          </cell>
          <cell r="AG232" t="str">
            <v>P</v>
          </cell>
          <cell r="AH232" t="str">
            <v>P</v>
          </cell>
          <cell r="AI232" t="str">
            <v>P</v>
          </cell>
          <cell r="AJ232" t="str">
            <v>P</v>
          </cell>
          <cell r="AK232" t="str">
            <v>P</v>
          </cell>
          <cell r="AL232">
            <v>21</v>
          </cell>
          <cell r="AM232">
            <v>4</v>
          </cell>
          <cell r="AN232">
            <v>0</v>
          </cell>
          <cell r="AO232">
            <v>5</v>
          </cell>
        </row>
        <row r="233">
          <cell r="A233" t="str">
            <v>OT HRS.</v>
          </cell>
          <cell r="B233">
            <v>8</v>
          </cell>
          <cell r="C233">
            <v>8</v>
          </cell>
          <cell r="D233">
            <v>8</v>
          </cell>
          <cell r="E233">
            <v>8</v>
          </cell>
        </row>
        <row r="234">
          <cell r="D234">
            <v>2214722754</v>
          </cell>
          <cell r="E234" t="str">
            <v>AZAD SINGH</v>
          </cell>
          <cell r="F234" t="str">
            <v>TOTA RAM</v>
          </cell>
          <cell r="G234" t="str">
            <v>PLUMBER</v>
          </cell>
          <cell r="H234" t="str">
            <v>P</v>
          </cell>
          <cell r="I234" t="str">
            <v>P</v>
          </cell>
          <cell r="J234" t="str">
            <v>P</v>
          </cell>
          <cell r="K234" t="str">
            <v>P</v>
          </cell>
          <cell r="L234" t="str">
            <v>WO</v>
          </cell>
          <cell r="M234" t="str">
            <v>CL</v>
          </cell>
          <cell r="N234" t="str">
            <v>P</v>
          </cell>
          <cell r="O234" t="str">
            <v>P</v>
          </cell>
          <cell r="P234" t="str">
            <v>P</v>
          </cell>
          <cell r="Q234" t="str">
            <v>P</v>
          </cell>
          <cell r="R234" t="str">
            <v>P</v>
          </cell>
          <cell r="S234" t="str">
            <v>WO</v>
          </cell>
          <cell r="T234" t="str">
            <v>P</v>
          </cell>
          <cell r="U234" t="str">
            <v>P</v>
          </cell>
          <cell r="V234" t="str">
            <v>P</v>
          </cell>
          <cell r="W234" t="str">
            <v>P</v>
          </cell>
          <cell r="X234" t="str">
            <v>P</v>
          </cell>
          <cell r="Y234" t="str">
            <v>P</v>
          </cell>
          <cell r="Z234" t="str">
            <v>WO</v>
          </cell>
          <cell r="AA234" t="str">
            <v>P</v>
          </cell>
          <cell r="AB234" t="str">
            <v>P</v>
          </cell>
          <cell r="AC234" t="str">
            <v>P</v>
          </cell>
          <cell r="AD234" t="str">
            <v>P</v>
          </cell>
          <cell r="AE234" t="str">
            <v>P</v>
          </cell>
          <cell r="AF234" t="str">
            <v>P</v>
          </cell>
          <cell r="AG234" t="str">
            <v>WO</v>
          </cell>
          <cell r="AH234" t="str">
            <v>P</v>
          </cell>
          <cell r="AI234" t="str">
            <v>P</v>
          </cell>
          <cell r="AJ234" t="str">
            <v>P</v>
          </cell>
          <cell r="AK234" t="str">
            <v>P</v>
          </cell>
          <cell r="AL234">
            <v>25</v>
          </cell>
          <cell r="AM234">
            <v>4</v>
          </cell>
          <cell r="AN234">
            <v>0</v>
          </cell>
          <cell r="AO234">
            <v>1</v>
          </cell>
        </row>
        <row r="235">
          <cell r="A235" t="str">
            <v>OT HRS.</v>
          </cell>
          <cell r="B235">
            <v>8</v>
          </cell>
          <cell r="C235">
            <v>6</v>
          </cell>
        </row>
        <row r="236">
          <cell r="D236">
            <v>2214910069</v>
          </cell>
          <cell r="E236" t="str">
            <v>AAKANSHA</v>
          </cell>
          <cell r="F236" t="str">
            <v>SATPAL</v>
          </cell>
          <cell r="G236" t="str">
            <v>FIRE MAN</v>
          </cell>
          <cell r="H236" t="str">
            <v>CL</v>
          </cell>
          <cell r="I236" t="str">
            <v>P</v>
          </cell>
          <cell r="J236" t="str">
            <v>P</v>
          </cell>
          <cell r="K236" t="str">
            <v>P</v>
          </cell>
          <cell r="L236" t="str">
            <v>P</v>
          </cell>
          <cell r="M236" t="str">
            <v>WO</v>
          </cell>
          <cell r="N236" t="str">
            <v>CL</v>
          </cell>
          <cell r="O236" t="str">
            <v>CL</v>
          </cell>
          <cell r="P236" t="str">
            <v>CL</v>
          </cell>
          <cell r="Q236" t="str">
            <v>P</v>
          </cell>
          <cell r="R236" t="str">
            <v>P</v>
          </cell>
          <cell r="S236" t="str">
            <v>P</v>
          </cell>
          <cell r="T236" t="str">
            <v>WO</v>
          </cell>
          <cell r="U236" t="str">
            <v>P</v>
          </cell>
          <cell r="V236" t="str">
            <v>P</v>
          </cell>
          <cell r="W236" t="str">
            <v>P</v>
          </cell>
          <cell r="X236" t="str">
            <v>P</v>
          </cell>
          <cell r="Y236" t="str">
            <v>P</v>
          </cell>
          <cell r="Z236" t="str">
            <v>P</v>
          </cell>
          <cell r="AA236" t="str">
            <v>WO</v>
          </cell>
          <cell r="AB236" t="str">
            <v>P</v>
          </cell>
          <cell r="AC236" t="str">
            <v>P</v>
          </cell>
          <cell r="AD236" t="str">
            <v>P</v>
          </cell>
          <cell r="AE236" t="str">
            <v>P</v>
          </cell>
          <cell r="AF236" t="str">
            <v>P</v>
          </cell>
          <cell r="AG236" t="str">
            <v>P</v>
          </cell>
          <cell r="AH236" t="str">
            <v>WO</v>
          </cell>
          <cell r="AI236" t="str">
            <v>P</v>
          </cell>
          <cell r="AJ236" t="str">
            <v>CL</v>
          </cell>
          <cell r="AK236" t="str">
            <v>P</v>
          </cell>
          <cell r="AL236">
            <v>21</v>
          </cell>
          <cell r="AM236">
            <v>4</v>
          </cell>
          <cell r="AN236">
            <v>0</v>
          </cell>
          <cell r="AO236">
            <v>5</v>
          </cell>
        </row>
        <row r="237">
          <cell r="A237" t="str">
            <v>OT HRS.</v>
          </cell>
        </row>
        <row r="238">
          <cell r="D238">
            <v>2214910075</v>
          </cell>
          <cell r="E238" t="str">
            <v>BANWARI LAL</v>
          </cell>
          <cell r="F238" t="str">
            <v>RAM PRASAD</v>
          </cell>
          <cell r="G238" t="str">
            <v>ELECTRICIAN</v>
          </cell>
          <cell r="H238" t="str">
            <v>P</v>
          </cell>
          <cell r="I238" t="str">
            <v>P</v>
          </cell>
          <cell r="J238" t="str">
            <v>P</v>
          </cell>
          <cell r="K238" t="str">
            <v>WO</v>
          </cell>
          <cell r="L238" t="str">
            <v>P</v>
          </cell>
          <cell r="M238" t="str">
            <v>P</v>
          </cell>
          <cell r="N238" t="str">
            <v>P</v>
          </cell>
          <cell r="O238" t="str">
            <v>P</v>
          </cell>
          <cell r="P238" t="str">
            <v>P</v>
          </cell>
          <cell r="Q238" t="str">
            <v>CL</v>
          </cell>
          <cell r="R238" t="str">
            <v>WO</v>
          </cell>
          <cell r="S238" t="str">
            <v>P</v>
          </cell>
          <cell r="T238" t="str">
            <v>P</v>
          </cell>
          <cell r="U238" t="str">
            <v>P</v>
          </cell>
          <cell r="V238" t="str">
            <v>P</v>
          </cell>
          <cell r="W238" t="str">
            <v>P</v>
          </cell>
          <cell r="X238" t="str">
            <v>P</v>
          </cell>
          <cell r="Y238" t="str">
            <v>WO</v>
          </cell>
          <cell r="Z238" t="str">
            <v>P</v>
          </cell>
          <cell r="AA238" t="str">
            <v>P</v>
          </cell>
          <cell r="AB238" t="str">
            <v>P</v>
          </cell>
          <cell r="AC238" t="str">
            <v>P</v>
          </cell>
          <cell r="AD238" t="str">
            <v>P</v>
          </cell>
          <cell r="AE238" t="str">
            <v>P</v>
          </cell>
          <cell r="AF238" t="str">
            <v>WO</v>
          </cell>
          <cell r="AG238" t="str">
            <v>P</v>
          </cell>
          <cell r="AH238" t="str">
            <v>P</v>
          </cell>
          <cell r="AI238" t="str">
            <v>P</v>
          </cell>
          <cell r="AJ238" t="str">
            <v>P</v>
          </cell>
          <cell r="AK238" t="str">
            <v>P</v>
          </cell>
          <cell r="AL238">
            <v>25</v>
          </cell>
          <cell r="AM238">
            <v>4</v>
          </cell>
          <cell r="AN238">
            <v>0</v>
          </cell>
          <cell r="AO238">
            <v>1</v>
          </cell>
        </row>
        <row r="239">
          <cell r="A239" t="str">
            <v>OT HRS.</v>
          </cell>
          <cell r="B239">
            <v>11</v>
          </cell>
          <cell r="C239">
            <v>13</v>
          </cell>
          <cell r="D239">
            <v>11</v>
          </cell>
          <cell r="E239">
            <v>19</v>
          </cell>
          <cell r="F239">
            <v>8</v>
          </cell>
          <cell r="G239">
            <v>7</v>
          </cell>
          <cell r="H239">
            <v>22</v>
          </cell>
          <cell r="I239">
            <v>7</v>
          </cell>
          <cell r="J239">
            <v>7</v>
          </cell>
          <cell r="K239">
            <v>6</v>
          </cell>
          <cell r="L239">
            <v>6</v>
          </cell>
          <cell r="M239">
            <v>17</v>
          </cell>
          <cell r="N239">
            <v>11</v>
          </cell>
          <cell r="O239">
            <v>18</v>
          </cell>
          <cell r="P239">
            <v>11</v>
          </cell>
          <cell r="Q239">
            <v>6</v>
          </cell>
          <cell r="R239">
            <v>6</v>
          </cell>
        </row>
        <row r="240">
          <cell r="D240">
            <v>2214722756</v>
          </cell>
          <cell r="E240" t="str">
            <v>RAJNISH KUMAR</v>
          </cell>
          <cell r="F240" t="str">
            <v>VED SINGH</v>
          </cell>
          <cell r="G240" t="str">
            <v>AC TECHNICIAN</v>
          </cell>
          <cell r="H240" t="str">
            <v>P</v>
          </cell>
          <cell r="I240" t="str">
            <v>P</v>
          </cell>
          <cell r="J240" t="str">
            <v>P</v>
          </cell>
          <cell r="K240" t="str">
            <v>WO</v>
          </cell>
          <cell r="L240" t="str">
            <v>P</v>
          </cell>
          <cell r="M240" t="str">
            <v>P</v>
          </cell>
          <cell r="N240" t="str">
            <v>P</v>
          </cell>
          <cell r="O240" t="str">
            <v>P</v>
          </cell>
          <cell r="P240" t="str">
            <v>P</v>
          </cell>
          <cell r="Q240" t="str">
            <v>P</v>
          </cell>
          <cell r="R240" t="str">
            <v>WO</v>
          </cell>
          <cell r="S240" t="str">
            <v>P</v>
          </cell>
          <cell r="T240" t="str">
            <v>P</v>
          </cell>
          <cell r="U240" t="str">
            <v>P</v>
          </cell>
          <cell r="V240" t="str">
            <v>P</v>
          </cell>
          <cell r="W240" t="str">
            <v>P</v>
          </cell>
          <cell r="X240" t="str">
            <v>P</v>
          </cell>
          <cell r="Y240" t="str">
            <v>WO</v>
          </cell>
          <cell r="Z240" t="str">
            <v>P</v>
          </cell>
          <cell r="AA240" t="str">
            <v>P</v>
          </cell>
          <cell r="AB240" t="str">
            <v>P</v>
          </cell>
          <cell r="AC240" t="str">
            <v>P</v>
          </cell>
          <cell r="AD240" t="str">
            <v>P</v>
          </cell>
          <cell r="AE240" t="str">
            <v>P</v>
          </cell>
          <cell r="AF240" t="str">
            <v>WO</v>
          </cell>
          <cell r="AG240" t="str">
            <v>P</v>
          </cell>
          <cell r="AH240" t="str">
            <v>P</v>
          </cell>
          <cell r="AI240" t="str">
            <v>P</v>
          </cell>
          <cell r="AJ240" t="str">
            <v>P</v>
          </cell>
          <cell r="AK240" t="str">
            <v>P</v>
          </cell>
          <cell r="AL240">
            <v>26</v>
          </cell>
          <cell r="AM240">
            <v>4</v>
          </cell>
          <cell r="AN240">
            <v>0</v>
          </cell>
          <cell r="AO240">
            <v>0</v>
          </cell>
        </row>
        <row r="241">
          <cell r="A241" t="str">
            <v>OT HRS.</v>
          </cell>
          <cell r="B241">
            <v>4</v>
          </cell>
          <cell r="C241">
            <v>8</v>
          </cell>
          <cell r="D241">
            <v>12</v>
          </cell>
          <cell r="E241">
            <v>4</v>
          </cell>
          <cell r="F241">
            <v>4</v>
          </cell>
          <cell r="G241">
            <v>4</v>
          </cell>
          <cell r="H241">
            <v>4</v>
          </cell>
          <cell r="I241">
            <v>4</v>
          </cell>
          <cell r="J241">
            <v>12</v>
          </cell>
          <cell r="K241">
            <v>4</v>
          </cell>
          <cell r="L241">
            <v>4</v>
          </cell>
          <cell r="M241">
            <v>4</v>
          </cell>
          <cell r="N241">
            <v>4</v>
          </cell>
          <cell r="O241">
            <v>16</v>
          </cell>
          <cell r="P241">
            <v>4</v>
          </cell>
          <cell r="Q241">
            <v>10</v>
          </cell>
        </row>
        <row r="242">
          <cell r="D242">
            <v>2214913498</v>
          </cell>
          <cell r="E242" t="str">
            <v>SHIV NATH GUPTA</v>
          </cell>
          <cell r="F242" t="str">
            <v>RAM AVTAR GUPTA</v>
          </cell>
          <cell r="G242" t="str">
            <v>GDA</v>
          </cell>
          <cell r="H242" t="str">
            <v>P</v>
          </cell>
          <cell r="I242" t="str">
            <v>P</v>
          </cell>
          <cell r="J242" t="str">
            <v>P</v>
          </cell>
          <cell r="K242" t="str">
            <v>WO</v>
          </cell>
          <cell r="L242" t="str">
            <v>P</v>
          </cell>
          <cell r="M242" t="str">
            <v>P</v>
          </cell>
          <cell r="N242" t="str">
            <v>P</v>
          </cell>
          <cell r="O242">
            <v>6</v>
          </cell>
          <cell r="P242">
            <v>1</v>
          </cell>
          <cell r="Q242">
            <v>0</v>
          </cell>
          <cell r="R242">
            <v>0</v>
          </cell>
        </row>
        <row r="243">
          <cell r="A243" t="str">
            <v>OT HRS.</v>
          </cell>
          <cell r="B243">
            <v>8</v>
          </cell>
        </row>
        <row r="244">
          <cell r="D244">
            <v>2214646418</v>
          </cell>
          <cell r="E244" t="str">
            <v>SOBHA DEVI</v>
          </cell>
          <cell r="F244" t="str">
            <v>GORE LAL</v>
          </cell>
          <cell r="G244" t="str">
            <v>GDA</v>
          </cell>
          <cell r="H244" t="str">
            <v>P</v>
          </cell>
          <cell r="I244" t="str">
            <v>P</v>
          </cell>
          <cell r="J244" t="str">
            <v>P</v>
          </cell>
          <cell r="K244" t="str">
            <v>WO</v>
          </cell>
          <cell r="L244" t="str">
            <v>P</v>
          </cell>
          <cell r="M244" t="str">
            <v>P</v>
          </cell>
          <cell r="N244" t="str">
            <v>P</v>
          </cell>
          <cell r="O244" t="str">
            <v>P</v>
          </cell>
          <cell r="P244" t="str">
            <v>P</v>
          </cell>
          <cell r="Q244" t="str">
            <v>P</v>
          </cell>
          <cell r="R244" t="str">
            <v>P</v>
          </cell>
          <cell r="S244" t="str">
            <v>WO</v>
          </cell>
          <cell r="T244" t="str">
            <v>P</v>
          </cell>
          <cell r="U244" t="str">
            <v>P</v>
          </cell>
          <cell r="V244" t="str">
            <v>P</v>
          </cell>
          <cell r="W244" t="str">
            <v>P</v>
          </cell>
          <cell r="X244" t="str">
            <v>P</v>
          </cell>
          <cell r="Y244" t="str">
            <v>WO</v>
          </cell>
          <cell r="Z244" t="str">
            <v>P</v>
          </cell>
          <cell r="AA244" t="str">
            <v>P</v>
          </cell>
          <cell r="AB244" t="str">
            <v>P</v>
          </cell>
          <cell r="AC244" t="str">
            <v>P</v>
          </cell>
          <cell r="AD244" t="str">
            <v>P</v>
          </cell>
          <cell r="AE244" t="str">
            <v>P</v>
          </cell>
          <cell r="AF244" t="str">
            <v>P</v>
          </cell>
          <cell r="AG244" t="str">
            <v>WO</v>
          </cell>
          <cell r="AH244" t="str">
            <v>P</v>
          </cell>
          <cell r="AI244" t="str">
            <v>P</v>
          </cell>
          <cell r="AJ244" t="str">
            <v>P</v>
          </cell>
          <cell r="AK244" t="str">
            <v>P</v>
          </cell>
          <cell r="AL244">
            <v>26</v>
          </cell>
          <cell r="AM244">
            <v>4</v>
          </cell>
          <cell r="AN244">
            <v>0</v>
          </cell>
          <cell r="AO244">
            <v>0</v>
          </cell>
        </row>
        <row r="245">
          <cell r="A245" t="str">
            <v>OT HRS.</v>
          </cell>
          <cell r="B245">
            <v>8</v>
          </cell>
          <cell r="C245">
            <v>8</v>
          </cell>
          <cell r="D245">
            <v>8</v>
          </cell>
          <cell r="E245">
            <v>16</v>
          </cell>
          <cell r="F245">
            <v>8</v>
          </cell>
          <cell r="G245">
            <v>8</v>
          </cell>
          <cell r="H245">
            <v>8</v>
          </cell>
          <cell r="I245">
            <v>8</v>
          </cell>
          <cell r="J245">
            <v>8</v>
          </cell>
          <cell r="K245">
            <v>8</v>
          </cell>
          <cell r="L245">
            <v>8</v>
          </cell>
          <cell r="M245">
            <v>16</v>
          </cell>
          <cell r="N245">
            <v>8</v>
          </cell>
          <cell r="O245">
            <v>8</v>
          </cell>
          <cell r="P245">
            <v>8</v>
          </cell>
          <cell r="Q245">
            <v>8</v>
          </cell>
          <cell r="R245">
            <v>7</v>
          </cell>
          <cell r="S245">
            <v>8</v>
          </cell>
        </row>
        <row r="246">
          <cell r="D246">
            <v>2214809723</v>
          </cell>
          <cell r="E246" t="str">
            <v>NEHA</v>
          </cell>
          <cell r="F246" t="str">
            <v>ANIL KUMAR MISHRA</v>
          </cell>
          <cell r="G246" t="str">
            <v>GDA</v>
          </cell>
          <cell r="H246" t="str">
            <v>P</v>
          </cell>
          <cell r="I246" t="str">
            <v>P</v>
          </cell>
          <cell r="J246" t="str">
            <v>P</v>
          </cell>
          <cell r="K246" t="str">
            <v>WO</v>
          </cell>
          <cell r="L246" t="str">
            <v>P</v>
          </cell>
          <cell r="M246" t="str">
            <v>P</v>
          </cell>
          <cell r="N246" t="str">
            <v>P</v>
          </cell>
          <cell r="O246" t="str">
            <v>WO</v>
          </cell>
          <cell r="P246" t="str">
            <v>P</v>
          </cell>
          <cell r="Q246" t="str">
            <v>P</v>
          </cell>
          <cell r="R246">
            <v>8</v>
          </cell>
          <cell r="S246">
            <v>2</v>
          </cell>
          <cell r="T246">
            <v>0</v>
          </cell>
          <cell r="U246">
            <v>0</v>
          </cell>
        </row>
        <row r="247">
          <cell r="A247" t="str">
            <v>OT HRS.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WO</v>
          </cell>
          <cell r="X6" t="str">
            <v>WO</v>
          </cell>
          <cell r="Y6" t="str">
            <v>WO</v>
          </cell>
          <cell r="Z6" t="str">
            <v>WO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CL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P</v>
          </cell>
          <cell r="AM6">
            <v>26</v>
          </cell>
          <cell r="AN6">
            <v>4</v>
          </cell>
          <cell r="AO6">
            <v>0</v>
          </cell>
          <cell r="AP6">
            <v>1</v>
          </cell>
          <cell r="AQ6">
            <v>16</v>
          </cell>
          <cell r="AR6">
            <v>31</v>
          </cell>
        </row>
        <row r="7">
          <cell r="G7" t="str">
            <v>OT HRS.</v>
          </cell>
          <cell r="AE7">
            <v>8</v>
          </cell>
          <cell r="AL7">
            <v>8</v>
          </cell>
        </row>
        <row r="8">
          <cell r="D8">
            <v>2214805050</v>
          </cell>
          <cell r="E8" t="str">
            <v>BHIM</v>
          </cell>
          <cell r="F8" t="str">
            <v>VEER PAL</v>
          </cell>
          <cell r="G8" t="str">
            <v>GDA</v>
          </cell>
          <cell r="H8" t="str">
            <v>LEFT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G9" t="str">
            <v>OT HRS.</v>
          </cell>
        </row>
        <row r="10">
          <cell r="D10">
            <v>2214476132</v>
          </cell>
          <cell r="E10" t="str">
            <v>RAJABABU</v>
          </cell>
          <cell r="F10" t="str">
            <v>AMAR NATH</v>
          </cell>
          <cell r="G10" t="str">
            <v>GDA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CL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30</v>
          </cell>
          <cell r="AN10">
            <v>0</v>
          </cell>
          <cell r="AO10">
            <v>0</v>
          </cell>
          <cell r="AP10">
            <v>1</v>
          </cell>
          <cell r="AQ10">
            <v>112</v>
          </cell>
          <cell r="AR10">
            <v>31</v>
          </cell>
        </row>
        <row r="11">
          <cell r="G11" t="str">
            <v>OT HRS.</v>
          </cell>
          <cell r="H11">
            <v>8</v>
          </cell>
          <cell r="I11">
            <v>8</v>
          </cell>
          <cell r="J11">
            <v>8</v>
          </cell>
          <cell r="K11">
            <v>8</v>
          </cell>
          <cell r="L11">
            <v>8</v>
          </cell>
          <cell r="M11">
            <v>8</v>
          </cell>
          <cell r="N11">
            <v>8</v>
          </cell>
          <cell r="O11">
            <v>8</v>
          </cell>
          <cell r="P11">
            <v>8</v>
          </cell>
          <cell r="Q11">
            <v>8</v>
          </cell>
          <cell r="R11">
            <v>8</v>
          </cell>
          <cell r="S11">
            <v>8</v>
          </cell>
          <cell r="T11">
            <v>8</v>
          </cell>
          <cell r="U11">
            <v>8</v>
          </cell>
        </row>
        <row r="12">
          <cell r="D12">
            <v>2214733455</v>
          </cell>
          <cell r="E12" t="str">
            <v>SHIV PRAKASH PAL</v>
          </cell>
          <cell r="F12" t="str">
            <v>GAYA RAM PAL</v>
          </cell>
          <cell r="G12" t="str">
            <v>GDA</v>
          </cell>
          <cell r="H12" t="str">
            <v>LEFT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G13" t="str">
            <v>OT HRS.</v>
          </cell>
        </row>
        <row r="14">
          <cell r="D14">
            <v>6719938654</v>
          </cell>
          <cell r="E14" t="str">
            <v>DHIRENDRA KUMAR</v>
          </cell>
          <cell r="F14" t="str">
            <v>CHHATHU SAH</v>
          </cell>
          <cell r="G14" t="str">
            <v>GDA</v>
          </cell>
          <cell r="H14" t="str">
            <v>P</v>
          </cell>
          <cell r="I14" t="str">
            <v>HD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P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WO</v>
          </cell>
          <cell r="AF14" t="str">
            <v>CL</v>
          </cell>
          <cell r="AG14" t="str">
            <v>WO</v>
          </cell>
          <cell r="AH14" t="str">
            <v>WO</v>
          </cell>
          <cell r="AI14" t="str">
            <v>WO</v>
          </cell>
          <cell r="AM14">
            <v>22</v>
          </cell>
          <cell r="AN14">
            <v>4</v>
          </cell>
          <cell r="AO14">
            <v>1</v>
          </cell>
          <cell r="AP14">
            <v>1</v>
          </cell>
          <cell r="AQ14">
            <v>8</v>
          </cell>
          <cell r="AR14">
            <v>28</v>
          </cell>
        </row>
        <row r="15">
          <cell r="G15" t="str">
            <v>OT HRS.</v>
          </cell>
          <cell r="J15">
            <v>8</v>
          </cell>
        </row>
        <row r="16">
          <cell r="D16">
            <v>2214599340</v>
          </cell>
          <cell r="E16" t="str">
            <v>BITTOO KUMAR</v>
          </cell>
          <cell r="F16" t="str">
            <v>PARMOD KUMAR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WO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CL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WO</v>
          </cell>
          <cell r="AK16" t="str">
            <v>WO</v>
          </cell>
          <cell r="AL16" t="str">
            <v>WO</v>
          </cell>
          <cell r="AM16">
            <v>25</v>
          </cell>
          <cell r="AN16">
            <v>5</v>
          </cell>
          <cell r="AO16">
            <v>0</v>
          </cell>
          <cell r="AP16">
            <v>1</v>
          </cell>
          <cell r="AQ16">
            <v>118</v>
          </cell>
          <cell r="AR16">
            <v>31</v>
          </cell>
        </row>
        <row r="17">
          <cell r="G17" t="str">
            <v>OT HRS.</v>
          </cell>
          <cell r="H17">
            <v>8</v>
          </cell>
          <cell r="I17">
            <v>8</v>
          </cell>
          <cell r="J17">
            <v>8</v>
          </cell>
          <cell r="K17">
            <v>8</v>
          </cell>
          <cell r="L17">
            <v>8</v>
          </cell>
          <cell r="M17">
            <v>8</v>
          </cell>
          <cell r="N17">
            <v>8</v>
          </cell>
          <cell r="O17">
            <v>8</v>
          </cell>
          <cell r="P17">
            <v>8</v>
          </cell>
          <cell r="Q17">
            <v>8</v>
          </cell>
          <cell r="R17">
            <v>8</v>
          </cell>
          <cell r="S17">
            <v>8</v>
          </cell>
          <cell r="T17">
            <v>8</v>
          </cell>
          <cell r="U17">
            <v>6</v>
          </cell>
          <cell r="Z17">
            <v>8</v>
          </cell>
        </row>
        <row r="18">
          <cell r="D18">
            <v>2214847687</v>
          </cell>
          <cell r="E18" t="str">
            <v>PARVEEN KUMAR</v>
          </cell>
          <cell r="F18" t="str">
            <v>ASHOK KUMAR</v>
          </cell>
          <cell r="G18" t="str">
            <v>SUPERVISOR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CL</v>
          </cell>
          <cell r="R18" t="str">
            <v>WO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WO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P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 t="str">
            <v>P</v>
          </cell>
          <cell r="AM18">
            <v>26</v>
          </cell>
          <cell r="AN18">
            <v>4</v>
          </cell>
          <cell r="AO18">
            <v>0</v>
          </cell>
          <cell r="AP18">
            <v>1</v>
          </cell>
          <cell r="AQ18">
            <v>0</v>
          </cell>
          <cell r="AR18">
            <v>31</v>
          </cell>
        </row>
        <row r="19">
          <cell r="G19" t="str">
            <v>OT HRS.</v>
          </cell>
        </row>
        <row r="20">
          <cell r="D20">
            <v>2214847717</v>
          </cell>
          <cell r="E20" t="str">
            <v>JATIN GAUTAM</v>
          </cell>
          <cell r="F20" t="str">
            <v>MAHENDER KUMAR</v>
          </cell>
          <cell r="G20" t="str">
            <v>GDA</v>
          </cell>
          <cell r="H20" t="str">
            <v>P</v>
          </cell>
          <cell r="I20" t="str">
            <v>HD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CL</v>
          </cell>
          <cell r="Q20" t="str">
            <v>P</v>
          </cell>
          <cell r="R20" t="str">
            <v>P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B20" t="str">
            <v>P</v>
          </cell>
          <cell r="AC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WO</v>
          </cell>
          <cell r="AL20" t="str">
            <v>P</v>
          </cell>
          <cell r="AM20">
            <v>22</v>
          </cell>
          <cell r="AN20">
            <v>4</v>
          </cell>
          <cell r="AO20">
            <v>1</v>
          </cell>
          <cell r="AP20">
            <v>1</v>
          </cell>
          <cell r="AQ20">
            <v>2</v>
          </cell>
          <cell r="AR20">
            <v>28</v>
          </cell>
        </row>
        <row r="21">
          <cell r="G21" t="str">
            <v>OT HRS.</v>
          </cell>
          <cell r="J21">
            <v>2</v>
          </cell>
        </row>
        <row r="22">
          <cell r="D22">
            <v>2214847731</v>
          </cell>
          <cell r="E22" t="str">
            <v>LAXMI NARAYAN CHAUHAN</v>
          </cell>
          <cell r="F22" t="str">
            <v>KANHAILAL CHAUHAN</v>
          </cell>
          <cell r="G22" t="str">
            <v>PLUMBER</v>
          </cell>
          <cell r="H22" t="str">
            <v>P</v>
          </cell>
          <cell r="I22" t="str">
            <v>HD</v>
          </cell>
          <cell r="J22" t="str">
            <v>P</v>
          </cell>
          <cell r="K22" t="str">
            <v>P</v>
          </cell>
          <cell r="L22" t="str">
            <v>WO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WO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P</v>
          </cell>
          <cell r="Z22" t="str">
            <v>WO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WO</v>
          </cell>
          <cell r="AH22" t="str">
            <v>P</v>
          </cell>
          <cell r="AI22" t="str">
            <v>P</v>
          </cell>
          <cell r="AJ22" t="str">
            <v>P</v>
          </cell>
          <cell r="AK22" t="str">
            <v>P</v>
          </cell>
          <cell r="AL22" t="str">
            <v>CL</v>
          </cell>
          <cell r="AM22">
            <v>25</v>
          </cell>
          <cell r="AN22">
            <v>4</v>
          </cell>
          <cell r="AO22">
            <v>1</v>
          </cell>
          <cell r="AP22">
            <v>1</v>
          </cell>
          <cell r="AQ22">
            <v>46</v>
          </cell>
          <cell r="AR22">
            <v>31</v>
          </cell>
        </row>
        <row r="23">
          <cell r="G23" t="str">
            <v>OT HRS.</v>
          </cell>
          <cell r="I23">
            <v>8</v>
          </cell>
          <cell r="M23">
            <v>6</v>
          </cell>
          <cell r="N23">
            <v>6</v>
          </cell>
          <cell r="Q23">
            <v>6</v>
          </cell>
          <cell r="R23">
            <v>6</v>
          </cell>
          <cell r="S23">
            <v>8</v>
          </cell>
          <cell r="Z23">
            <v>6</v>
          </cell>
        </row>
        <row r="24">
          <cell r="D24">
            <v>2214847736</v>
          </cell>
          <cell r="E24" t="str">
            <v>HARISH KUMAR</v>
          </cell>
          <cell r="F24" t="str">
            <v>RAJA RAM SHARMA</v>
          </cell>
          <cell r="G24" t="str">
            <v>AC TECHNICIAN</v>
          </cell>
          <cell r="H24" t="str">
            <v>CL</v>
          </cell>
          <cell r="I24" t="str">
            <v>CL</v>
          </cell>
          <cell r="J24" t="str">
            <v>CL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WO</v>
          </cell>
          <cell r="Q24" t="str">
            <v>P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WO</v>
          </cell>
          <cell r="X24" t="str">
            <v>P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WO</v>
          </cell>
          <cell r="AE24" t="str">
            <v>P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WO</v>
          </cell>
          <cell r="AL24" t="str">
            <v>P</v>
          </cell>
          <cell r="AM24">
            <v>24</v>
          </cell>
          <cell r="AN24">
            <v>4</v>
          </cell>
          <cell r="AO24">
            <v>0</v>
          </cell>
          <cell r="AP24">
            <v>3</v>
          </cell>
          <cell r="AQ24">
            <v>107</v>
          </cell>
          <cell r="AR24">
            <v>31</v>
          </cell>
        </row>
        <row r="25">
          <cell r="G25" t="str">
            <v>OT HRS.</v>
          </cell>
          <cell r="M25">
            <v>6</v>
          </cell>
          <cell r="P25">
            <v>8</v>
          </cell>
          <cell r="Q25">
            <v>3</v>
          </cell>
          <cell r="R25">
            <v>6</v>
          </cell>
          <cell r="S25">
            <v>6</v>
          </cell>
          <cell r="T25">
            <v>6</v>
          </cell>
          <cell r="U25">
            <v>6</v>
          </cell>
          <cell r="V25">
            <v>6</v>
          </cell>
          <cell r="W25">
            <v>12</v>
          </cell>
          <cell r="AD25">
            <v>12</v>
          </cell>
          <cell r="AF25">
            <v>6</v>
          </cell>
          <cell r="AG25">
            <v>6</v>
          </cell>
          <cell r="AH25">
            <v>6</v>
          </cell>
          <cell r="AI25">
            <v>6</v>
          </cell>
          <cell r="AK25">
            <v>12</v>
          </cell>
        </row>
        <row r="26">
          <cell r="D26">
            <v>2214852448</v>
          </cell>
          <cell r="E26" t="str">
            <v>ANNU</v>
          </cell>
          <cell r="F26" t="str">
            <v>SANJU CHAUHAN</v>
          </cell>
          <cell r="G26" t="str">
            <v>GDA</v>
          </cell>
          <cell r="H26" t="str">
            <v>WO</v>
          </cell>
          <cell r="I26" t="str">
            <v>P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WO</v>
          </cell>
          <cell r="N26" t="str">
            <v>P</v>
          </cell>
          <cell r="O26" t="str">
            <v>P</v>
          </cell>
          <cell r="P26" t="str">
            <v>P</v>
          </cell>
          <cell r="Q26" t="str">
            <v>P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WO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WO</v>
          </cell>
          <cell r="AC26" t="str">
            <v>P</v>
          </cell>
          <cell r="AD26" t="str">
            <v>P</v>
          </cell>
          <cell r="AE26" t="str">
            <v>P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WO</v>
          </cell>
          <cell r="AJ26" t="str">
            <v>CL</v>
          </cell>
          <cell r="AK26" t="str">
            <v>P</v>
          </cell>
          <cell r="AL26" t="str">
            <v>P</v>
          </cell>
          <cell r="AM26">
            <v>25</v>
          </cell>
          <cell r="AN26">
            <v>5</v>
          </cell>
          <cell r="AO26">
            <v>0</v>
          </cell>
          <cell r="AP26">
            <v>1</v>
          </cell>
          <cell r="AQ26">
            <v>99</v>
          </cell>
          <cell r="AR26">
            <v>31</v>
          </cell>
        </row>
        <row r="27">
          <cell r="G27" t="str">
            <v>OT HRS.</v>
          </cell>
          <cell r="H27">
            <v>8</v>
          </cell>
          <cell r="I27">
            <v>8</v>
          </cell>
          <cell r="J27">
            <v>8</v>
          </cell>
          <cell r="K27">
            <v>8</v>
          </cell>
          <cell r="L27">
            <v>3</v>
          </cell>
          <cell r="M27">
            <v>8</v>
          </cell>
          <cell r="R27">
            <v>8</v>
          </cell>
          <cell r="U27">
            <v>8</v>
          </cell>
          <cell r="Y27">
            <v>8</v>
          </cell>
          <cell r="AB27">
            <v>8</v>
          </cell>
          <cell r="AF27">
            <v>8</v>
          </cell>
          <cell r="AI27">
            <v>8</v>
          </cell>
          <cell r="AL27">
            <v>8</v>
          </cell>
        </row>
        <row r="28">
          <cell r="D28">
            <v>2214642891</v>
          </cell>
          <cell r="E28" t="str">
            <v>RUMIT</v>
          </cell>
          <cell r="F28" t="str">
            <v>RADHE SHYAM PANCHAL</v>
          </cell>
          <cell r="G28" t="str">
            <v>GDA</v>
          </cell>
          <cell r="H28" t="str">
            <v>P</v>
          </cell>
          <cell r="I28" t="str">
            <v>HD</v>
          </cell>
          <cell r="J28" t="str">
            <v>WO</v>
          </cell>
          <cell r="K28" t="str">
            <v>P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CL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WO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 t="str">
            <v>P</v>
          </cell>
          <cell r="AM28">
            <v>25</v>
          </cell>
          <cell r="AN28">
            <v>4</v>
          </cell>
          <cell r="AO28">
            <v>1</v>
          </cell>
          <cell r="AP28">
            <v>1</v>
          </cell>
          <cell r="AQ28">
            <v>183</v>
          </cell>
          <cell r="AR28">
            <v>31</v>
          </cell>
        </row>
        <row r="29">
          <cell r="G29" t="str">
            <v>OT HRS.</v>
          </cell>
          <cell r="H29">
            <v>8</v>
          </cell>
          <cell r="J29">
            <v>8</v>
          </cell>
          <cell r="L29">
            <v>8</v>
          </cell>
          <cell r="M29">
            <v>8</v>
          </cell>
          <cell r="N29">
            <v>8</v>
          </cell>
          <cell r="O29">
            <v>8</v>
          </cell>
          <cell r="Q29">
            <v>8</v>
          </cell>
          <cell r="R29">
            <v>8</v>
          </cell>
          <cell r="S29">
            <v>8</v>
          </cell>
          <cell r="T29">
            <v>8</v>
          </cell>
          <cell r="U29">
            <v>8</v>
          </cell>
          <cell r="V29">
            <v>8</v>
          </cell>
          <cell r="X29">
            <v>8</v>
          </cell>
          <cell r="Y29">
            <v>4</v>
          </cell>
          <cell r="AA29">
            <v>8</v>
          </cell>
          <cell r="AB29">
            <v>8</v>
          </cell>
          <cell r="AC29">
            <v>8</v>
          </cell>
          <cell r="AD29">
            <v>8</v>
          </cell>
          <cell r="AE29">
            <v>8</v>
          </cell>
          <cell r="AF29">
            <v>8</v>
          </cell>
          <cell r="AH29">
            <v>8</v>
          </cell>
          <cell r="AI29">
            <v>8</v>
          </cell>
          <cell r="AJ29">
            <v>8</v>
          </cell>
          <cell r="AL29">
            <v>3</v>
          </cell>
        </row>
        <row r="30">
          <cell r="D30">
            <v>2214852455</v>
          </cell>
          <cell r="E30" t="str">
            <v>SANGEETA DEVI</v>
          </cell>
          <cell r="F30" t="str">
            <v>SURYA NATH</v>
          </cell>
          <cell r="G30" t="str">
            <v>GDA</v>
          </cell>
          <cell r="H30" t="str">
            <v>LEFT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</row>
        <row r="31">
          <cell r="G31" t="str">
            <v>OT HRS.</v>
          </cell>
        </row>
        <row r="32">
          <cell r="D32">
            <v>2214726280</v>
          </cell>
          <cell r="E32" t="str">
            <v>MOHD SAJJAD</v>
          </cell>
          <cell r="F32" t="str">
            <v>SHEKH SARFUDDIN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M32" t="str">
            <v>P</v>
          </cell>
          <cell r="N32" t="str">
            <v>P</v>
          </cell>
          <cell r="O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WO</v>
          </cell>
          <cell r="X32" t="str">
            <v>WO</v>
          </cell>
          <cell r="Y32" t="str">
            <v>WO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CL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23</v>
          </cell>
          <cell r="AN32">
            <v>4</v>
          </cell>
          <cell r="AO32">
            <v>0</v>
          </cell>
          <cell r="AP32">
            <v>1</v>
          </cell>
          <cell r="AQ32">
            <v>24</v>
          </cell>
          <cell r="AR32">
            <v>28</v>
          </cell>
        </row>
        <row r="33">
          <cell r="G33" t="str">
            <v>OT HRS.</v>
          </cell>
          <cell r="H33">
            <v>8</v>
          </cell>
          <cell r="I33">
            <v>8</v>
          </cell>
          <cell r="J33">
            <v>8</v>
          </cell>
        </row>
        <row r="34">
          <cell r="D34">
            <v>2214861646</v>
          </cell>
          <cell r="E34" t="str">
            <v>NITISH</v>
          </cell>
          <cell r="F34" t="str">
            <v>BAUWA JHA</v>
          </cell>
          <cell r="G34" t="str">
            <v>GDA</v>
          </cell>
          <cell r="H34" t="str">
            <v>LEFT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G35" t="str">
            <v>OT HRS.</v>
          </cell>
        </row>
        <row r="36">
          <cell r="D36">
            <v>2214861662</v>
          </cell>
          <cell r="E36" t="str">
            <v>MAMTA</v>
          </cell>
          <cell r="F36" t="str">
            <v>RATAN DEEP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CL</v>
          </cell>
          <cell r="W36" t="str">
            <v>WO</v>
          </cell>
          <cell r="X36" t="str">
            <v>WO</v>
          </cell>
          <cell r="Y36" t="str">
            <v>WO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WO</v>
          </cell>
          <cell r="AL36" t="str">
            <v>P</v>
          </cell>
          <cell r="AM36">
            <v>24</v>
          </cell>
          <cell r="AN36">
            <v>5</v>
          </cell>
          <cell r="AO36">
            <v>0</v>
          </cell>
          <cell r="AP36">
            <v>1</v>
          </cell>
          <cell r="AQ36">
            <v>18</v>
          </cell>
          <cell r="AR36">
            <v>30</v>
          </cell>
        </row>
        <row r="37">
          <cell r="G37" t="str">
            <v>OT HRS.</v>
          </cell>
          <cell r="I37">
            <v>5</v>
          </cell>
          <cell r="J37">
            <v>5</v>
          </cell>
          <cell r="Q37">
            <v>8</v>
          </cell>
        </row>
        <row r="38">
          <cell r="D38">
            <v>2214862324</v>
          </cell>
          <cell r="E38" t="str">
            <v>MONA</v>
          </cell>
          <cell r="F38" t="str">
            <v>PAWAN KUMAR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WO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P</v>
          </cell>
          <cell r="T38" t="str">
            <v>WO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CL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WO</v>
          </cell>
          <cell r="AM38">
            <v>26</v>
          </cell>
          <cell r="AN38">
            <v>4</v>
          </cell>
          <cell r="AO38">
            <v>0</v>
          </cell>
          <cell r="AP38">
            <v>1</v>
          </cell>
          <cell r="AQ38">
            <v>34</v>
          </cell>
          <cell r="AR38">
            <v>31</v>
          </cell>
        </row>
        <row r="39">
          <cell r="G39" t="str">
            <v>OT HRS.</v>
          </cell>
          <cell r="K39">
            <v>5</v>
          </cell>
          <cell r="L39">
            <v>5</v>
          </cell>
          <cell r="M39">
            <v>8</v>
          </cell>
          <cell r="T39">
            <v>8</v>
          </cell>
          <cell r="X39">
            <v>8</v>
          </cell>
        </row>
        <row r="40">
          <cell r="D40">
            <v>2214432043</v>
          </cell>
          <cell r="E40" t="str">
            <v>PANKAJ KUMAR SINGH</v>
          </cell>
          <cell r="F40" t="str">
            <v>ASHOK KUMAR SINGH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WO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CL</v>
          </cell>
          <cell r="AE40" t="str">
            <v>WO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WO</v>
          </cell>
          <cell r="AL40" t="str">
            <v>P</v>
          </cell>
          <cell r="AM40">
            <v>26</v>
          </cell>
          <cell r="AN40">
            <v>4</v>
          </cell>
          <cell r="AO40">
            <v>0</v>
          </cell>
          <cell r="AP40">
            <v>1</v>
          </cell>
          <cell r="AQ40">
            <v>89</v>
          </cell>
          <cell r="AR40">
            <v>31</v>
          </cell>
        </row>
        <row r="41">
          <cell r="G41" t="str">
            <v>OT HRS.</v>
          </cell>
          <cell r="H41">
            <v>8</v>
          </cell>
          <cell r="I41">
            <v>8</v>
          </cell>
          <cell r="J41">
            <v>8</v>
          </cell>
          <cell r="K41">
            <v>1</v>
          </cell>
          <cell r="M41">
            <v>8</v>
          </cell>
          <cell r="T41">
            <v>8</v>
          </cell>
          <cell r="U41">
            <v>8</v>
          </cell>
          <cell r="Z41">
            <v>8</v>
          </cell>
          <cell r="AF41">
            <v>8</v>
          </cell>
          <cell r="AI41">
            <v>8</v>
          </cell>
          <cell r="AK41">
            <v>8</v>
          </cell>
          <cell r="AL41">
            <v>8</v>
          </cell>
        </row>
        <row r="42">
          <cell r="D42">
            <v>2214868722</v>
          </cell>
          <cell r="E42" t="str">
            <v>SUDHAKAR</v>
          </cell>
          <cell r="F42" t="str">
            <v>DANGAL</v>
          </cell>
          <cell r="G42" t="str">
            <v>GDA</v>
          </cell>
          <cell r="H42" t="str">
            <v>WO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WO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WO</v>
          </cell>
          <cell r="T42" t="str">
            <v>P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WO</v>
          </cell>
          <cell r="AK42" t="str">
            <v>P</v>
          </cell>
          <cell r="AL42" t="str">
            <v>CL</v>
          </cell>
          <cell r="AM42">
            <v>25</v>
          </cell>
          <cell r="AN42">
            <v>5</v>
          </cell>
          <cell r="AO42">
            <v>0</v>
          </cell>
          <cell r="AP42">
            <v>1</v>
          </cell>
          <cell r="AQ42">
            <v>75</v>
          </cell>
          <cell r="AR42">
            <v>31</v>
          </cell>
        </row>
        <row r="43">
          <cell r="G43" t="str">
            <v>OT HRS.</v>
          </cell>
          <cell r="I43">
            <v>3</v>
          </cell>
          <cell r="L43">
            <v>8</v>
          </cell>
          <cell r="P43">
            <v>8</v>
          </cell>
          <cell r="S43">
            <v>8</v>
          </cell>
          <cell r="AB43">
            <v>8</v>
          </cell>
          <cell r="AF43">
            <v>8</v>
          </cell>
          <cell r="AG43">
            <v>8</v>
          </cell>
          <cell r="AH43">
            <v>8</v>
          </cell>
          <cell r="AJ43">
            <v>8</v>
          </cell>
          <cell r="AK43">
            <v>8</v>
          </cell>
        </row>
        <row r="44">
          <cell r="D44">
            <v>2214868723</v>
          </cell>
          <cell r="E44" t="str">
            <v>ROHIT KUMAR</v>
          </cell>
          <cell r="F44" t="str">
            <v>RAM KISHAN</v>
          </cell>
          <cell r="G44" t="str">
            <v>GDA</v>
          </cell>
          <cell r="H44" t="str">
            <v>P</v>
          </cell>
          <cell r="I44" t="str">
            <v>HD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WO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 t="str">
            <v>P</v>
          </cell>
          <cell r="AM44">
            <v>28</v>
          </cell>
          <cell r="AN44">
            <v>1</v>
          </cell>
          <cell r="AO44">
            <v>1</v>
          </cell>
          <cell r="AP44">
            <v>1</v>
          </cell>
          <cell r="AQ44">
            <v>42</v>
          </cell>
          <cell r="AR44">
            <v>31</v>
          </cell>
        </row>
        <row r="45">
          <cell r="G45" t="str">
            <v>OT HRS.</v>
          </cell>
          <cell r="J45">
            <v>8</v>
          </cell>
          <cell r="K45">
            <v>8</v>
          </cell>
          <cell r="L45">
            <v>8</v>
          </cell>
          <cell r="M45">
            <v>8</v>
          </cell>
          <cell r="N45">
            <v>8</v>
          </cell>
          <cell r="O45">
            <v>2</v>
          </cell>
        </row>
        <row r="46">
          <cell r="D46">
            <v>2214868726</v>
          </cell>
          <cell r="E46" t="str">
            <v>GAUTAM</v>
          </cell>
          <cell r="F46" t="str">
            <v>LAXMAN SHASTRI</v>
          </cell>
          <cell r="G46" t="str">
            <v>GDA</v>
          </cell>
          <cell r="H46" t="str">
            <v>WO</v>
          </cell>
          <cell r="I46" t="str">
            <v>HD</v>
          </cell>
          <cell r="J46" t="str">
            <v>WO</v>
          </cell>
          <cell r="K46" t="str">
            <v>CL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P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WO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 t="str">
            <v>WO</v>
          </cell>
          <cell r="AM46">
            <v>25</v>
          </cell>
          <cell r="AN46">
            <v>4</v>
          </cell>
          <cell r="AO46">
            <v>1</v>
          </cell>
          <cell r="AP46">
            <v>1</v>
          </cell>
          <cell r="AQ46">
            <v>36</v>
          </cell>
          <cell r="AR46">
            <v>31</v>
          </cell>
        </row>
        <row r="47">
          <cell r="G47" t="str">
            <v>OT HRS.</v>
          </cell>
          <cell r="M47">
            <v>8</v>
          </cell>
          <cell r="N47">
            <v>8</v>
          </cell>
          <cell r="O47">
            <v>4</v>
          </cell>
          <cell r="V47">
            <v>8</v>
          </cell>
          <cell r="Y47">
            <v>8</v>
          </cell>
        </row>
        <row r="48">
          <cell r="D48">
            <v>2214868730</v>
          </cell>
          <cell r="E48" t="str">
            <v>PINKI SHARMA</v>
          </cell>
          <cell r="F48" t="str">
            <v>SHYAM SUNDER SHARMA</v>
          </cell>
          <cell r="G48" t="str">
            <v>GDA</v>
          </cell>
          <cell r="H48" t="str">
            <v>LEFT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G49" t="str">
            <v>OT HRS.</v>
          </cell>
        </row>
        <row r="50">
          <cell r="D50">
            <v>2214872100</v>
          </cell>
          <cell r="E50" t="str">
            <v>KIRAN</v>
          </cell>
          <cell r="F50" t="str">
            <v>SOMESH VIR SINGH SISODIA</v>
          </cell>
          <cell r="G50" t="str">
            <v>GDA</v>
          </cell>
          <cell r="H50" t="str">
            <v>LEFT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G51" t="str">
            <v>OT HRS.</v>
          </cell>
        </row>
        <row r="52">
          <cell r="D52">
            <v>2214872114</v>
          </cell>
          <cell r="E52" t="str">
            <v>SANJU KUMAR</v>
          </cell>
          <cell r="F52" t="str">
            <v>OM PRAKASH</v>
          </cell>
          <cell r="G52" t="str">
            <v>GDA</v>
          </cell>
          <cell r="H52" t="str">
            <v>LEFT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G53" t="str">
            <v>OT HRS.</v>
          </cell>
        </row>
        <row r="54">
          <cell r="D54">
            <v>2214510235</v>
          </cell>
          <cell r="E54" t="str">
            <v>DEEPAK-II</v>
          </cell>
          <cell r="F54" t="str">
            <v>AJAB SINGH</v>
          </cell>
          <cell r="G54" t="str">
            <v>GDA</v>
          </cell>
          <cell r="H54" t="str">
            <v>P</v>
          </cell>
          <cell r="I54" t="str">
            <v>HD</v>
          </cell>
          <cell r="J54" t="str">
            <v>P</v>
          </cell>
          <cell r="K54" t="str">
            <v>P</v>
          </cell>
          <cell r="L54" t="str">
            <v>WO</v>
          </cell>
          <cell r="M54" t="str">
            <v>P</v>
          </cell>
          <cell r="N54" t="str">
            <v>P</v>
          </cell>
          <cell r="O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AM54">
            <v>9</v>
          </cell>
          <cell r="AN54">
            <v>1</v>
          </cell>
          <cell r="AO54">
            <v>1</v>
          </cell>
          <cell r="AP54">
            <v>0</v>
          </cell>
          <cell r="AQ54">
            <v>0</v>
          </cell>
          <cell r="AR54">
            <v>11</v>
          </cell>
        </row>
        <row r="55">
          <cell r="G55" t="str">
            <v>OT HRS.</v>
          </cell>
        </row>
        <row r="56">
          <cell r="D56">
            <v>2214872128</v>
          </cell>
          <cell r="E56" t="str">
            <v>ANITA BISHT</v>
          </cell>
          <cell r="F56" t="str">
            <v>PRAKASH SINGH BISHT</v>
          </cell>
          <cell r="G56" t="str">
            <v>GDA</v>
          </cell>
          <cell r="H56" t="str">
            <v>LEFT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G57" t="str">
            <v>OT HRS.</v>
          </cell>
        </row>
        <row r="58">
          <cell r="D58">
            <v>2214872141</v>
          </cell>
          <cell r="E58" t="str">
            <v>AADESH MIKHIYA</v>
          </cell>
          <cell r="F58" t="str">
            <v>DHANESHWAR MUKHIYA</v>
          </cell>
          <cell r="G58" t="str">
            <v>GDA</v>
          </cell>
          <cell r="H58" t="str">
            <v>P</v>
          </cell>
          <cell r="I58" t="str">
            <v>HD</v>
          </cell>
          <cell r="J58" t="str">
            <v>WO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WO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P</v>
          </cell>
          <cell r="AM58">
            <v>9</v>
          </cell>
          <cell r="AN58">
            <v>2</v>
          </cell>
          <cell r="AO58">
            <v>1</v>
          </cell>
          <cell r="AP58">
            <v>0</v>
          </cell>
          <cell r="AQ58">
            <v>8</v>
          </cell>
          <cell r="AR58">
            <v>12</v>
          </cell>
        </row>
        <row r="59">
          <cell r="G59" t="str">
            <v>OT HRS.</v>
          </cell>
          <cell r="P59">
            <v>8</v>
          </cell>
        </row>
        <row r="60">
          <cell r="D60">
            <v>2214872148</v>
          </cell>
          <cell r="E60" t="str">
            <v>VIPIN PAL</v>
          </cell>
          <cell r="F60" t="str">
            <v>SATPAL</v>
          </cell>
          <cell r="G60" t="str">
            <v>GDA</v>
          </cell>
          <cell r="H60" t="str">
            <v>P</v>
          </cell>
          <cell r="I60" t="str">
            <v>HD</v>
          </cell>
          <cell r="J60" t="str">
            <v>WO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WO</v>
          </cell>
          <cell r="V60" t="str">
            <v>WO</v>
          </cell>
          <cell r="W60" t="str">
            <v>WO</v>
          </cell>
          <cell r="Z60" t="str">
            <v>CL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23</v>
          </cell>
          <cell r="AN60">
            <v>4</v>
          </cell>
          <cell r="AO60">
            <v>1</v>
          </cell>
          <cell r="AP60">
            <v>1</v>
          </cell>
          <cell r="AQ60">
            <v>20</v>
          </cell>
          <cell r="AR60">
            <v>29</v>
          </cell>
        </row>
        <row r="61">
          <cell r="G61" t="str">
            <v>OT HRS.</v>
          </cell>
          <cell r="L61">
            <v>8</v>
          </cell>
          <cell r="M61">
            <v>4</v>
          </cell>
          <cell r="AL61">
            <v>8</v>
          </cell>
        </row>
        <row r="62">
          <cell r="D62">
            <v>2214603454</v>
          </cell>
          <cell r="E62" t="str">
            <v>RAJRANI</v>
          </cell>
          <cell r="F62" t="str">
            <v>RAM ACHAL</v>
          </cell>
          <cell r="G62" t="str">
            <v>GDA</v>
          </cell>
          <cell r="H62" t="str">
            <v>LEFT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G63" t="str">
            <v>OT HRS.</v>
          </cell>
        </row>
        <row r="64">
          <cell r="D64">
            <v>2214466419</v>
          </cell>
          <cell r="E64" t="str">
            <v>MUKESH KUMAR</v>
          </cell>
          <cell r="F64" t="str">
            <v>JAGANNATH PRASAD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WO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WO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WO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P</v>
          </cell>
          <cell r="AC64" t="str">
            <v>P</v>
          </cell>
          <cell r="AD64" t="str">
            <v>WO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WO</v>
          </cell>
          <cell r="AL64" t="str">
            <v>P</v>
          </cell>
          <cell r="AM64">
            <v>26</v>
          </cell>
          <cell r="AN64">
            <v>5</v>
          </cell>
          <cell r="AO64">
            <v>0</v>
          </cell>
          <cell r="AP64">
            <v>0</v>
          </cell>
          <cell r="AQ64">
            <v>120</v>
          </cell>
          <cell r="AR64">
            <v>31</v>
          </cell>
        </row>
        <row r="65">
          <cell r="G65" t="str">
            <v>OT HRS.</v>
          </cell>
          <cell r="H65">
            <v>8</v>
          </cell>
          <cell r="I65">
            <v>8</v>
          </cell>
          <cell r="J65">
            <v>16</v>
          </cell>
          <cell r="K65">
            <v>8</v>
          </cell>
          <cell r="L65">
            <v>8</v>
          </cell>
          <cell r="M65">
            <v>8</v>
          </cell>
          <cell r="N65">
            <v>8</v>
          </cell>
          <cell r="O65">
            <v>8</v>
          </cell>
          <cell r="P65">
            <v>8</v>
          </cell>
          <cell r="Q65">
            <v>16</v>
          </cell>
          <cell r="R65">
            <v>8</v>
          </cell>
          <cell r="X65">
            <v>8</v>
          </cell>
          <cell r="AD65">
            <v>8</v>
          </cell>
        </row>
        <row r="66">
          <cell r="D66">
            <v>2214874382</v>
          </cell>
          <cell r="E66" t="str">
            <v>DALVEER</v>
          </cell>
          <cell r="F66" t="str">
            <v>RAMPAL</v>
          </cell>
          <cell r="G66" t="str">
            <v>ASST.</v>
          </cell>
          <cell r="H66" t="str">
            <v>P</v>
          </cell>
          <cell r="I66" t="str">
            <v>WO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CL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P</v>
          </cell>
          <cell r="AD66" t="str">
            <v>WO</v>
          </cell>
          <cell r="AE66" t="str">
            <v>WO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WO</v>
          </cell>
          <cell r="AJ66" t="str">
            <v>P</v>
          </cell>
          <cell r="AK66" t="str">
            <v>P</v>
          </cell>
          <cell r="AL66" t="str">
            <v>P</v>
          </cell>
          <cell r="AM66">
            <v>25</v>
          </cell>
          <cell r="AN66">
            <v>5</v>
          </cell>
          <cell r="AO66">
            <v>0</v>
          </cell>
          <cell r="AP66">
            <v>1</v>
          </cell>
          <cell r="AQ66">
            <v>16</v>
          </cell>
          <cell r="AR66">
            <v>31</v>
          </cell>
        </row>
        <row r="67">
          <cell r="G67" t="str">
            <v>OT HRS.</v>
          </cell>
          <cell r="I67">
            <v>8</v>
          </cell>
          <cell r="K67">
            <v>8</v>
          </cell>
        </row>
        <row r="68">
          <cell r="D68">
            <v>2214872510</v>
          </cell>
          <cell r="E68" t="str">
            <v>UTKARSH SINGH</v>
          </cell>
          <cell r="F68" t="str">
            <v>VIPIN KUMAR SINGH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CL</v>
          </cell>
          <cell r="AE68" t="str">
            <v>WO</v>
          </cell>
          <cell r="AF68" t="str">
            <v>WO</v>
          </cell>
          <cell r="AI68" t="str">
            <v>WO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24</v>
          </cell>
          <cell r="AN68">
            <v>4</v>
          </cell>
          <cell r="AO68">
            <v>0</v>
          </cell>
          <cell r="AP68">
            <v>1</v>
          </cell>
          <cell r="AQ68">
            <v>0</v>
          </cell>
          <cell r="AR68">
            <v>29</v>
          </cell>
        </row>
        <row r="69">
          <cell r="G69" t="str">
            <v>OT HRS.</v>
          </cell>
        </row>
        <row r="70">
          <cell r="D70">
            <v>2214873411</v>
          </cell>
          <cell r="E70" t="str">
            <v>BHUPENDER</v>
          </cell>
          <cell r="F70" t="str">
            <v>SHANKAR LAL</v>
          </cell>
          <cell r="G70" t="str">
            <v>GDA</v>
          </cell>
          <cell r="H70" t="str">
            <v>LEFT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G71" t="str">
            <v>OT HRS.</v>
          </cell>
        </row>
        <row r="72">
          <cell r="D72">
            <v>2214585639</v>
          </cell>
          <cell r="E72" t="str">
            <v>VINAY</v>
          </cell>
          <cell r="F72" t="str">
            <v>NAND LAL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WO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P</v>
          </cell>
          <cell r="X72" t="str">
            <v>CL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P</v>
          </cell>
          <cell r="AD72" t="str">
            <v>P</v>
          </cell>
          <cell r="AE72" t="str">
            <v>WO</v>
          </cell>
          <cell r="AF72" t="str">
            <v>P</v>
          </cell>
          <cell r="AG72" t="str">
            <v>WO</v>
          </cell>
          <cell r="AH72" t="str">
            <v>P</v>
          </cell>
          <cell r="AI72" t="str">
            <v>P</v>
          </cell>
          <cell r="AJ72" t="str">
            <v>P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86</v>
          </cell>
          <cell r="AR72">
            <v>31</v>
          </cell>
        </row>
        <row r="73">
          <cell r="G73" t="str">
            <v>OT HRS.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16</v>
          </cell>
          <cell r="M73">
            <v>8</v>
          </cell>
          <cell r="N73">
            <v>8</v>
          </cell>
          <cell r="O73">
            <v>8</v>
          </cell>
          <cell r="P73">
            <v>6</v>
          </cell>
          <cell r="S73">
            <v>8</v>
          </cell>
        </row>
        <row r="74">
          <cell r="D74">
            <v>2214393976</v>
          </cell>
          <cell r="E74" t="str">
            <v>VISHNU GAUTAM</v>
          </cell>
          <cell r="F74" t="str">
            <v>RAM ASARE</v>
          </cell>
          <cell r="G74" t="str">
            <v>GDA</v>
          </cell>
          <cell r="H74" t="str">
            <v>P</v>
          </cell>
          <cell r="I74" t="str">
            <v>HD</v>
          </cell>
          <cell r="J74" t="str">
            <v>P</v>
          </cell>
          <cell r="K74" t="str">
            <v>P</v>
          </cell>
          <cell r="L74" t="str">
            <v>WO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WO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 t="str">
            <v>P</v>
          </cell>
          <cell r="AL74" t="str">
            <v>P</v>
          </cell>
          <cell r="AM74">
            <v>23</v>
          </cell>
          <cell r="AN74">
            <v>4</v>
          </cell>
          <cell r="AO74">
            <v>1</v>
          </cell>
          <cell r="AP74">
            <v>1</v>
          </cell>
          <cell r="AQ74">
            <v>0</v>
          </cell>
          <cell r="AR74">
            <v>29</v>
          </cell>
        </row>
        <row r="75">
          <cell r="G75" t="str">
            <v>OT HRS.</v>
          </cell>
        </row>
        <row r="76">
          <cell r="D76">
            <v>2214885928</v>
          </cell>
          <cell r="E76" t="str">
            <v>UMESH-II</v>
          </cell>
          <cell r="F76" t="str">
            <v>HARINATH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WO</v>
          </cell>
          <cell r="S76" t="str">
            <v>WO</v>
          </cell>
          <cell r="T76" t="str">
            <v>WO</v>
          </cell>
          <cell r="AH76" t="str">
            <v>P</v>
          </cell>
          <cell r="AI76" t="str">
            <v>P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15</v>
          </cell>
          <cell r="AN76">
            <v>3</v>
          </cell>
          <cell r="AO76">
            <v>0</v>
          </cell>
          <cell r="AP76">
            <v>0</v>
          </cell>
          <cell r="AQ76">
            <v>24</v>
          </cell>
          <cell r="AR76">
            <v>18</v>
          </cell>
        </row>
        <row r="77">
          <cell r="G77" t="str">
            <v>OT HRS.</v>
          </cell>
          <cell r="M77">
            <v>8</v>
          </cell>
          <cell r="N77">
            <v>8</v>
          </cell>
          <cell r="O77">
            <v>8</v>
          </cell>
        </row>
        <row r="78">
          <cell r="D78">
            <v>2214889151</v>
          </cell>
          <cell r="E78" t="str">
            <v>SOHAN LAL</v>
          </cell>
          <cell r="F78" t="str">
            <v>SATISH CHAND</v>
          </cell>
          <cell r="G78" t="str">
            <v>GDA</v>
          </cell>
          <cell r="H78" t="str">
            <v>P</v>
          </cell>
          <cell r="I78" t="str">
            <v>WO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P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WO</v>
          </cell>
          <cell r="X78" t="str">
            <v>P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E78" t="str">
            <v>HD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WO</v>
          </cell>
          <cell r="AL78" t="str">
            <v>P</v>
          </cell>
          <cell r="AM78">
            <v>19</v>
          </cell>
          <cell r="AN78">
            <v>4</v>
          </cell>
          <cell r="AO78">
            <v>1</v>
          </cell>
          <cell r="AP78">
            <v>0</v>
          </cell>
          <cell r="AQ78">
            <v>0</v>
          </cell>
          <cell r="AR78">
            <v>24</v>
          </cell>
        </row>
        <row r="79">
          <cell r="G79" t="str">
            <v>OT HRS.</v>
          </cell>
        </row>
        <row r="80">
          <cell r="D80">
            <v>2214889159</v>
          </cell>
          <cell r="E80" t="str">
            <v>PREETI</v>
          </cell>
          <cell r="F80" t="str">
            <v>GANGA SAGAR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WO</v>
          </cell>
          <cell r="S80" t="str">
            <v>P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WO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P</v>
          </cell>
          <cell r="AK80" t="str">
            <v>P</v>
          </cell>
          <cell r="AL80" t="str">
            <v>WO</v>
          </cell>
          <cell r="AM80">
            <v>26</v>
          </cell>
          <cell r="AN80">
            <v>5</v>
          </cell>
          <cell r="AO80">
            <v>0</v>
          </cell>
          <cell r="AP80">
            <v>0</v>
          </cell>
          <cell r="AQ80">
            <v>47</v>
          </cell>
          <cell r="AR80">
            <v>31</v>
          </cell>
        </row>
        <row r="81">
          <cell r="G81" t="str">
            <v>OT HRS.</v>
          </cell>
          <cell r="H81">
            <v>8</v>
          </cell>
          <cell r="I81">
            <v>7</v>
          </cell>
          <cell r="K81">
            <v>8</v>
          </cell>
          <cell r="R81">
            <v>8</v>
          </cell>
          <cell r="Y81">
            <v>8</v>
          </cell>
          <cell r="AF81">
            <v>8</v>
          </cell>
        </row>
        <row r="82">
          <cell r="D82">
            <v>2214633960</v>
          </cell>
          <cell r="E82" t="str">
            <v>SANJAY KUMAR PASWAN</v>
          </cell>
          <cell r="F82" t="str">
            <v>RAMESH PASWAN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CL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85</v>
          </cell>
          <cell r="AR82">
            <v>31</v>
          </cell>
        </row>
        <row r="83">
          <cell r="G83" t="str">
            <v>OT HRS.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L83">
            <v>16</v>
          </cell>
          <cell r="M83">
            <v>8</v>
          </cell>
          <cell r="N83">
            <v>8</v>
          </cell>
          <cell r="O83">
            <v>5</v>
          </cell>
          <cell r="S83">
            <v>8</v>
          </cell>
          <cell r="Z83">
            <v>8</v>
          </cell>
        </row>
        <row r="84">
          <cell r="D84">
            <v>2214889162</v>
          </cell>
          <cell r="E84" t="str">
            <v>SARITA</v>
          </cell>
          <cell r="F84" t="str">
            <v>UMRAO SINGH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WO</v>
          </cell>
          <cell r="R84" t="str">
            <v>P</v>
          </cell>
          <cell r="S84" t="str">
            <v>P</v>
          </cell>
          <cell r="T84" t="str">
            <v>P</v>
          </cell>
          <cell r="U84" t="str">
            <v>CL</v>
          </cell>
          <cell r="V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WO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23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28</v>
          </cell>
        </row>
        <row r="85">
          <cell r="G85" t="str">
            <v>OT HRS.</v>
          </cell>
        </row>
        <row r="86">
          <cell r="D86">
            <v>2214646822</v>
          </cell>
          <cell r="E86" t="str">
            <v>PUSPA</v>
          </cell>
          <cell r="F86" t="str">
            <v>GANESHI</v>
          </cell>
          <cell r="G86" t="str">
            <v>GDA</v>
          </cell>
          <cell r="H86" t="str">
            <v>LEFT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G87" t="str">
            <v>OT HRS.</v>
          </cell>
        </row>
        <row r="88">
          <cell r="D88">
            <v>2214518712</v>
          </cell>
          <cell r="E88" t="str">
            <v>MOHD TOFIQ ALAM</v>
          </cell>
          <cell r="F88" t="str">
            <v>MOHD SAMEED</v>
          </cell>
          <cell r="G88" t="str">
            <v>GDA</v>
          </cell>
          <cell r="H88" t="str">
            <v>WO</v>
          </cell>
          <cell r="I88" t="str">
            <v>HD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CL</v>
          </cell>
          <cell r="Q88" t="str">
            <v>WO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P</v>
          </cell>
          <cell r="W88" t="str">
            <v>P</v>
          </cell>
          <cell r="X88" t="str">
            <v>WO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WO</v>
          </cell>
          <cell r="AF88" t="str">
            <v>WO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24</v>
          </cell>
          <cell r="AN88">
            <v>5</v>
          </cell>
          <cell r="AO88">
            <v>1</v>
          </cell>
          <cell r="AP88">
            <v>1</v>
          </cell>
          <cell r="AQ88">
            <v>61</v>
          </cell>
          <cell r="AR88">
            <v>31</v>
          </cell>
        </row>
        <row r="89">
          <cell r="G89" t="str">
            <v>OT HRS.</v>
          </cell>
          <cell r="J89">
            <v>8</v>
          </cell>
          <cell r="K89">
            <v>8</v>
          </cell>
          <cell r="L89">
            <v>8</v>
          </cell>
          <cell r="M89">
            <v>8</v>
          </cell>
          <cell r="N89">
            <v>8</v>
          </cell>
          <cell r="O89">
            <v>5</v>
          </cell>
          <cell r="X89">
            <v>8</v>
          </cell>
          <cell r="AH89">
            <v>8</v>
          </cell>
        </row>
        <row r="90">
          <cell r="D90">
            <v>2214791437</v>
          </cell>
          <cell r="E90" t="str">
            <v>SATYAVIR</v>
          </cell>
          <cell r="F90" t="str">
            <v>VIDYA RAM</v>
          </cell>
          <cell r="G90" t="str">
            <v>GDA</v>
          </cell>
          <cell r="H90" t="str">
            <v>LEFT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G91" t="str">
            <v>OT HRS.</v>
          </cell>
        </row>
        <row r="92">
          <cell r="D92">
            <v>2214894641</v>
          </cell>
          <cell r="E92" t="str">
            <v>SANGEETA</v>
          </cell>
          <cell r="F92" t="str">
            <v>SUNIL</v>
          </cell>
          <cell r="G92" t="str">
            <v>GDA</v>
          </cell>
          <cell r="H92" t="str">
            <v>LEFT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G93" t="str">
            <v>OT HRS.</v>
          </cell>
        </row>
        <row r="94">
          <cell r="D94">
            <v>2214894647</v>
          </cell>
          <cell r="E94" t="str">
            <v>BHAWANA</v>
          </cell>
          <cell r="F94" t="str">
            <v>MUKESH</v>
          </cell>
          <cell r="G94" t="str">
            <v>GDA</v>
          </cell>
          <cell r="H94" t="str">
            <v>LEFT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G95" t="str">
            <v>OT HRS.</v>
          </cell>
        </row>
        <row r="96">
          <cell r="D96">
            <v>2214895175</v>
          </cell>
          <cell r="E96" t="str">
            <v>MANJU DEVI</v>
          </cell>
          <cell r="F96" t="str">
            <v>JAGDISH</v>
          </cell>
          <cell r="G96" t="str">
            <v>GDA</v>
          </cell>
          <cell r="H96" t="str">
            <v>LEFT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G97" t="str">
            <v>OT HRS.</v>
          </cell>
        </row>
        <row r="98">
          <cell r="D98">
            <v>2214895152</v>
          </cell>
          <cell r="E98" t="str">
            <v>NIBHA KUMARI</v>
          </cell>
          <cell r="F98" t="str">
            <v>RAJESH</v>
          </cell>
          <cell r="G98" t="str">
            <v>ASST.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WO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WO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WO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WO</v>
          </cell>
          <cell r="AL98" t="str">
            <v>P</v>
          </cell>
          <cell r="AM98">
            <v>25</v>
          </cell>
          <cell r="AN98">
            <v>5</v>
          </cell>
          <cell r="AO98">
            <v>0</v>
          </cell>
          <cell r="AP98">
            <v>1</v>
          </cell>
          <cell r="AQ98">
            <v>48</v>
          </cell>
          <cell r="AR98">
            <v>31</v>
          </cell>
        </row>
        <row r="99">
          <cell r="G99" t="str">
            <v>OT HRS.</v>
          </cell>
          <cell r="H99">
            <v>8</v>
          </cell>
          <cell r="I99">
            <v>8</v>
          </cell>
          <cell r="J99">
            <v>8</v>
          </cell>
          <cell r="Q99">
            <v>8</v>
          </cell>
          <cell r="W99">
            <v>8</v>
          </cell>
          <cell r="AK99">
            <v>8</v>
          </cell>
        </row>
        <row r="100">
          <cell r="D100">
            <v>2214895155</v>
          </cell>
          <cell r="E100" t="str">
            <v>KUSUM</v>
          </cell>
          <cell r="F100" t="str">
            <v>MANOJ KUMAR</v>
          </cell>
          <cell r="G100" t="str">
            <v>ASST.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CL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WO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WO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25</v>
          </cell>
          <cell r="AN100">
            <v>5</v>
          </cell>
          <cell r="AO100">
            <v>0</v>
          </cell>
          <cell r="AP100">
            <v>1</v>
          </cell>
          <cell r="AQ100">
            <v>24</v>
          </cell>
          <cell r="AR100">
            <v>31</v>
          </cell>
        </row>
        <row r="101">
          <cell r="G101" t="str">
            <v>OT HRS.</v>
          </cell>
          <cell r="I101">
            <v>8</v>
          </cell>
          <cell r="K101">
            <v>8</v>
          </cell>
          <cell r="L101">
            <v>8</v>
          </cell>
        </row>
        <row r="102">
          <cell r="D102">
            <v>2214895161</v>
          </cell>
          <cell r="E102" t="str">
            <v>DINESH KUMAR</v>
          </cell>
          <cell r="F102" t="str">
            <v>MEHAR SINGH</v>
          </cell>
          <cell r="G102" t="str">
            <v>DRIVER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CL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WO</v>
          </cell>
          <cell r="AG102" t="str">
            <v>WO</v>
          </cell>
          <cell r="AH102" t="str">
            <v>P</v>
          </cell>
          <cell r="AI102" t="str">
            <v>P</v>
          </cell>
          <cell r="AJ102" t="str">
            <v>P</v>
          </cell>
          <cell r="AK102" t="str">
            <v>P</v>
          </cell>
          <cell r="AL102" t="str">
            <v>P</v>
          </cell>
          <cell r="AM102">
            <v>25</v>
          </cell>
          <cell r="AN102">
            <v>4</v>
          </cell>
          <cell r="AO102">
            <v>0</v>
          </cell>
          <cell r="AP102">
            <v>2</v>
          </cell>
          <cell r="AQ102">
            <v>108</v>
          </cell>
          <cell r="AR102">
            <v>31</v>
          </cell>
        </row>
        <row r="103">
          <cell r="G103" t="str">
            <v>OT HRS.</v>
          </cell>
          <cell r="H103">
            <v>4</v>
          </cell>
          <cell r="I103">
            <v>4</v>
          </cell>
          <cell r="J103">
            <v>4</v>
          </cell>
          <cell r="M103">
            <v>4</v>
          </cell>
          <cell r="N103">
            <v>4</v>
          </cell>
          <cell r="O103">
            <v>4</v>
          </cell>
          <cell r="P103">
            <v>4</v>
          </cell>
          <cell r="Q103">
            <v>4</v>
          </cell>
          <cell r="R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12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</row>
        <row r="104">
          <cell r="D104">
            <v>2214895163</v>
          </cell>
          <cell r="E104" t="str">
            <v>SHRI KISHAN</v>
          </cell>
          <cell r="F104" t="str">
            <v>MANGALI PRASAD</v>
          </cell>
          <cell r="G104" t="str">
            <v>DRIVER</v>
          </cell>
          <cell r="H104" t="str">
            <v>WO</v>
          </cell>
          <cell r="I104" t="str">
            <v>P</v>
          </cell>
          <cell r="J104" t="str">
            <v>P</v>
          </cell>
          <cell r="K104" t="str">
            <v>P</v>
          </cell>
          <cell r="L104" t="str">
            <v>P</v>
          </cell>
          <cell r="M104" t="str">
            <v>P</v>
          </cell>
          <cell r="N104" t="str">
            <v>WO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WO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WO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P</v>
          </cell>
          <cell r="AK104" t="str">
            <v>P</v>
          </cell>
          <cell r="AL104" t="str">
            <v>CL</v>
          </cell>
          <cell r="AM104">
            <v>26</v>
          </cell>
          <cell r="AN104">
            <v>4</v>
          </cell>
          <cell r="AO104">
            <v>0</v>
          </cell>
          <cell r="AP104">
            <v>1</v>
          </cell>
          <cell r="AQ104">
            <v>136</v>
          </cell>
          <cell r="AR104">
            <v>31</v>
          </cell>
        </row>
        <row r="105">
          <cell r="G105" t="str">
            <v>OT HRS.</v>
          </cell>
          <cell r="I105">
            <v>4</v>
          </cell>
          <cell r="J105">
            <v>4</v>
          </cell>
          <cell r="K105">
            <v>4</v>
          </cell>
          <cell r="L105">
            <v>4</v>
          </cell>
          <cell r="N105">
            <v>12</v>
          </cell>
          <cell r="O105">
            <v>4</v>
          </cell>
          <cell r="P105">
            <v>8</v>
          </cell>
          <cell r="Q105">
            <v>4</v>
          </cell>
          <cell r="R105">
            <v>4</v>
          </cell>
          <cell r="S105">
            <v>4</v>
          </cell>
          <cell r="T105">
            <v>4</v>
          </cell>
          <cell r="U105">
            <v>4</v>
          </cell>
          <cell r="V105">
            <v>8</v>
          </cell>
          <cell r="W105">
            <v>12</v>
          </cell>
          <cell r="X105">
            <v>4</v>
          </cell>
          <cell r="Y105">
            <v>4</v>
          </cell>
          <cell r="Z105">
            <v>4</v>
          </cell>
          <cell r="AA105">
            <v>4</v>
          </cell>
          <cell r="AB105">
            <v>4</v>
          </cell>
          <cell r="AC105">
            <v>4</v>
          </cell>
          <cell r="AD105">
            <v>4</v>
          </cell>
          <cell r="AF105">
            <v>4</v>
          </cell>
          <cell r="AG105">
            <v>4</v>
          </cell>
          <cell r="AH105">
            <v>4</v>
          </cell>
          <cell r="AI105">
            <v>4</v>
          </cell>
          <cell r="AJ105">
            <v>4</v>
          </cell>
          <cell r="AK105">
            <v>4</v>
          </cell>
          <cell r="AL105">
            <v>4</v>
          </cell>
        </row>
        <row r="106">
          <cell r="D106">
            <v>2214895169</v>
          </cell>
          <cell r="E106" t="str">
            <v>MOHIT KUMAR SINGH</v>
          </cell>
          <cell r="F106" t="str">
            <v>VISHVDEV SINGH</v>
          </cell>
          <cell r="G106" t="str">
            <v>DRIVER</v>
          </cell>
          <cell r="H106" t="str">
            <v>P</v>
          </cell>
          <cell r="I106" t="str">
            <v>HD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CL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WO</v>
          </cell>
          <cell r="AL106" t="str">
            <v>P</v>
          </cell>
          <cell r="AM106">
            <v>25</v>
          </cell>
          <cell r="AN106">
            <v>4</v>
          </cell>
          <cell r="AO106">
            <v>1</v>
          </cell>
          <cell r="AP106">
            <v>1</v>
          </cell>
          <cell r="AQ106">
            <v>112</v>
          </cell>
          <cell r="AR106">
            <v>31</v>
          </cell>
        </row>
        <row r="107">
          <cell r="G107" t="str">
            <v>OT HRS.</v>
          </cell>
          <cell r="H107">
            <v>4</v>
          </cell>
          <cell r="J107">
            <v>4</v>
          </cell>
          <cell r="K107">
            <v>4</v>
          </cell>
          <cell r="L107">
            <v>4</v>
          </cell>
          <cell r="M107">
            <v>4</v>
          </cell>
          <cell r="N107">
            <v>4</v>
          </cell>
          <cell r="O107">
            <v>12</v>
          </cell>
          <cell r="Q107">
            <v>4</v>
          </cell>
          <cell r="R107">
            <v>4</v>
          </cell>
          <cell r="S107">
            <v>4</v>
          </cell>
          <cell r="T107">
            <v>4</v>
          </cell>
          <cell r="U107">
            <v>4</v>
          </cell>
          <cell r="V107">
            <v>4</v>
          </cell>
          <cell r="X107">
            <v>4</v>
          </cell>
          <cell r="Y107">
            <v>4</v>
          </cell>
          <cell r="Z107">
            <v>4</v>
          </cell>
          <cell r="AA107">
            <v>4</v>
          </cell>
          <cell r="AB107">
            <v>4</v>
          </cell>
          <cell r="AC107">
            <v>4</v>
          </cell>
          <cell r="AE107">
            <v>4</v>
          </cell>
          <cell r="AF107">
            <v>4</v>
          </cell>
          <cell r="AG107">
            <v>4</v>
          </cell>
          <cell r="AH107">
            <v>4</v>
          </cell>
          <cell r="AI107">
            <v>4</v>
          </cell>
          <cell r="AJ107">
            <v>4</v>
          </cell>
          <cell r="AL107">
            <v>4</v>
          </cell>
        </row>
        <row r="108">
          <cell r="D108">
            <v>2214895171</v>
          </cell>
          <cell r="E108" t="str">
            <v>RAJAN KUMAR</v>
          </cell>
          <cell r="F108" t="str">
            <v>MURARI LAL</v>
          </cell>
          <cell r="G108" t="str">
            <v>DRIVER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P</v>
          </cell>
          <cell r="O108" t="str">
            <v>CL</v>
          </cell>
          <cell r="P108" t="str">
            <v>WO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WO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WO</v>
          </cell>
          <cell r="AJ108" t="str">
            <v>P</v>
          </cell>
          <cell r="AK108" t="str">
            <v>P</v>
          </cell>
          <cell r="AL108" t="str">
            <v>P</v>
          </cell>
          <cell r="AM108">
            <v>26</v>
          </cell>
          <cell r="AN108">
            <v>4</v>
          </cell>
          <cell r="AO108">
            <v>0</v>
          </cell>
          <cell r="AP108">
            <v>1</v>
          </cell>
          <cell r="AQ108">
            <v>116</v>
          </cell>
          <cell r="AR108">
            <v>31</v>
          </cell>
        </row>
        <row r="109">
          <cell r="G109" t="str">
            <v>OT HRS.</v>
          </cell>
          <cell r="H109">
            <v>4</v>
          </cell>
          <cell r="I109">
            <v>4</v>
          </cell>
          <cell r="J109">
            <v>4</v>
          </cell>
          <cell r="K109">
            <v>4</v>
          </cell>
          <cell r="L109">
            <v>4</v>
          </cell>
          <cell r="M109">
            <v>4</v>
          </cell>
          <cell r="Q109">
            <v>4</v>
          </cell>
          <cell r="R109">
            <v>4</v>
          </cell>
          <cell r="S109">
            <v>4</v>
          </cell>
          <cell r="T109">
            <v>4</v>
          </cell>
          <cell r="U109">
            <v>4</v>
          </cell>
          <cell r="V109">
            <v>8</v>
          </cell>
          <cell r="W109">
            <v>12</v>
          </cell>
          <cell r="X109">
            <v>4</v>
          </cell>
          <cell r="Y109">
            <v>4</v>
          </cell>
          <cell r="Z109">
            <v>4</v>
          </cell>
          <cell r="AA109">
            <v>4</v>
          </cell>
          <cell r="AB109">
            <v>4</v>
          </cell>
          <cell r="AC109">
            <v>4</v>
          </cell>
          <cell r="AD109">
            <v>4</v>
          </cell>
          <cell r="AE109">
            <v>4</v>
          </cell>
          <cell r="AF109">
            <v>4</v>
          </cell>
          <cell r="AG109">
            <v>4</v>
          </cell>
          <cell r="AJ109">
            <v>4</v>
          </cell>
          <cell r="AK109">
            <v>4</v>
          </cell>
          <cell r="AL109">
            <v>4</v>
          </cell>
        </row>
        <row r="110">
          <cell r="D110">
            <v>2214900463</v>
          </cell>
          <cell r="E110" t="str">
            <v>CHANDERBHAN</v>
          </cell>
          <cell r="F110" t="str">
            <v>KALLU RAM</v>
          </cell>
          <cell r="G110" t="str">
            <v>DRIVER</v>
          </cell>
          <cell r="H110" t="str">
            <v>P</v>
          </cell>
          <cell r="I110" t="str">
            <v>HD</v>
          </cell>
          <cell r="J110" t="str">
            <v>CL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WO</v>
          </cell>
          <cell r="R110" t="str">
            <v>WO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P</v>
          </cell>
          <cell r="AK110" t="str">
            <v>WO</v>
          </cell>
          <cell r="AL110" t="str">
            <v>P</v>
          </cell>
          <cell r="AM110">
            <v>25</v>
          </cell>
          <cell r="AN110">
            <v>4</v>
          </cell>
          <cell r="AO110">
            <v>1</v>
          </cell>
          <cell r="AP110">
            <v>1</v>
          </cell>
          <cell r="AQ110">
            <v>112</v>
          </cell>
          <cell r="AR110">
            <v>31</v>
          </cell>
        </row>
        <row r="111">
          <cell r="G111" t="str">
            <v>OT HRS.</v>
          </cell>
          <cell r="H111">
            <v>4</v>
          </cell>
          <cell r="K111">
            <v>4</v>
          </cell>
          <cell r="L111">
            <v>4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S111">
            <v>4</v>
          </cell>
          <cell r="T111">
            <v>4</v>
          </cell>
          <cell r="U111">
            <v>4</v>
          </cell>
          <cell r="V111">
            <v>4</v>
          </cell>
          <cell r="W111">
            <v>4</v>
          </cell>
          <cell r="X111">
            <v>4</v>
          </cell>
          <cell r="Y111">
            <v>4</v>
          </cell>
          <cell r="Z111">
            <v>4</v>
          </cell>
          <cell r="AA111">
            <v>4</v>
          </cell>
          <cell r="AB111">
            <v>4</v>
          </cell>
          <cell r="AC111">
            <v>4</v>
          </cell>
          <cell r="AE111">
            <v>4</v>
          </cell>
          <cell r="AF111">
            <v>4</v>
          </cell>
          <cell r="AG111">
            <v>4</v>
          </cell>
          <cell r="AH111">
            <v>4</v>
          </cell>
          <cell r="AI111">
            <v>4</v>
          </cell>
          <cell r="AJ111">
            <v>4</v>
          </cell>
          <cell r="AK111">
            <v>12</v>
          </cell>
          <cell r="AL111">
            <v>4</v>
          </cell>
        </row>
        <row r="112">
          <cell r="D112">
            <v>2214900468</v>
          </cell>
          <cell r="E112" t="str">
            <v>VINOD</v>
          </cell>
          <cell r="F112" t="str">
            <v>RAM SUNDER</v>
          </cell>
          <cell r="G112" t="str">
            <v>DRIVER</v>
          </cell>
          <cell r="H112" t="str">
            <v>LEFT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G113" t="str">
            <v>OT HRS.</v>
          </cell>
        </row>
        <row r="114">
          <cell r="D114">
            <v>2214900473</v>
          </cell>
          <cell r="E114" t="str">
            <v>HARVINDER</v>
          </cell>
          <cell r="F114" t="str">
            <v>RANBIR</v>
          </cell>
          <cell r="G114" t="str">
            <v>DRIVER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WO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P</v>
          </cell>
          <cell r="U114" t="str">
            <v>P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WO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CL</v>
          </cell>
          <cell r="AK114" t="str">
            <v>WO</v>
          </cell>
          <cell r="AL114" t="str">
            <v>P</v>
          </cell>
          <cell r="AM114">
            <v>26</v>
          </cell>
          <cell r="AN114">
            <v>4</v>
          </cell>
          <cell r="AO114">
            <v>0</v>
          </cell>
          <cell r="AP114">
            <v>1</v>
          </cell>
          <cell r="AQ114">
            <v>140</v>
          </cell>
          <cell r="AR114">
            <v>31</v>
          </cell>
        </row>
        <row r="115">
          <cell r="G115" t="str">
            <v>OT HRS.</v>
          </cell>
          <cell r="H115">
            <v>4</v>
          </cell>
          <cell r="I115">
            <v>8</v>
          </cell>
          <cell r="J115">
            <v>4</v>
          </cell>
          <cell r="K115">
            <v>4</v>
          </cell>
          <cell r="L115">
            <v>4</v>
          </cell>
          <cell r="N115">
            <v>4</v>
          </cell>
          <cell r="O115">
            <v>12</v>
          </cell>
          <cell r="P115">
            <v>4</v>
          </cell>
          <cell r="Q115">
            <v>4</v>
          </cell>
          <cell r="R115">
            <v>4</v>
          </cell>
          <cell r="S115">
            <v>4</v>
          </cell>
          <cell r="T115">
            <v>4</v>
          </cell>
          <cell r="U115">
            <v>4</v>
          </cell>
          <cell r="V115">
            <v>12</v>
          </cell>
          <cell r="W115">
            <v>4</v>
          </cell>
          <cell r="X115">
            <v>4</v>
          </cell>
          <cell r="Y115">
            <v>4</v>
          </cell>
          <cell r="Z115">
            <v>4</v>
          </cell>
          <cell r="AA115">
            <v>4</v>
          </cell>
          <cell r="AB115">
            <v>4</v>
          </cell>
          <cell r="AC115">
            <v>12</v>
          </cell>
          <cell r="AD115">
            <v>4</v>
          </cell>
          <cell r="AE115">
            <v>4</v>
          </cell>
          <cell r="AF115">
            <v>4</v>
          </cell>
          <cell r="AG115">
            <v>4</v>
          </cell>
          <cell r="AH115">
            <v>4</v>
          </cell>
          <cell r="AI115">
            <v>4</v>
          </cell>
          <cell r="AL115">
            <v>4</v>
          </cell>
        </row>
        <row r="116">
          <cell r="D116">
            <v>2214900476</v>
          </cell>
          <cell r="E116" t="str">
            <v>MAHENDDER KUMAR</v>
          </cell>
          <cell r="F116" t="str">
            <v>PREM SUKH</v>
          </cell>
          <cell r="G116" t="str">
            <v>TOILOR</v>
          </cell>
          <cell r="H116" t="str">
            <v>LEFT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G117" t="str">
            <v>OT HRS.</v>
          </cell>
        </row>
        <row r="118">
          <cell r="D118">
            <v>2214902707</v>
          </cell>
          <cell r="E118" t="str">
            <v>JYOTI</v>
          </cell>
          <cell r="F118" t="str">
            <v>PUSHPENDRA KUMAR</v>
          </cell>
          <cell r="G118" t="str">
            <v>GDA</v>
          </cell>
          <cell r="H118" t="str">
            <v>LEFT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G119" t="str">
            <v>OT HRS.</v>
          </cell>
        </row>
        <row r="120">
          <cell r="D120">
            <v>2214658371</v>
          </cell>
          <cell r="E120" t="str">
            <v>NUTAN</v>
          </cell>
          <cell r="F120" t="str">
            <v>SURYA PRAKASH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WO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WO</v>
          </cell>
          <cell r="X120" t="str">
            <v>P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WO</v>
          </cell>
          <cell r="AE120" t="str">
            <v>P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WO</v>
          </cell>
          <cell r="AL120" t="str">
            <v>P</v>
          </cell>
          <cell r="AM120">
            <v>26</v>
          </cell>
          <cell r="AN120">
            <v>5</v>
          </cell>
          <cell r="AO120">
            <v>0</v>
          </cell>
          <cell r="AP120">
            <v>0</v>
          </cell>
          <cell r="AQ120">
            <v>182</v>
          </cell>
          <cell r="AR120">
            <v>31</v>
          </cell>
        </row>
        <row r="121">
          <cell r="G121" t="str">
            <v>OT HRS.</v>
          </cell>
          <cell r="H121">
            <v>8</v>
          </cell>
          <cell r="I121">
            <v>8</v>
          </cell>
          <cell r="J121">
            <v>16</v>
          </cell>
          <cell r="K121">
            <v>8</v>
          </cell>
          <cell r="L121">
            <v>8</v>
          </cell>
          <cell r="M121">
            <v>8</v>
          </cell>
          <cell r="N121">
            <v>8</v>
          </cell>
          <cell r="O121">
            <v>8</v>
          </cell>
          <cell r="P121">
            <v>16</v>
          </cell>
          <cell r="Q121">
            <v>8</v>
          </cell>
          <cell r="R121">
            <v>8</v>
          </cell>
          <cell r="S121">
            <v>8</v>
          </cell>
          <cell r="T121">
            <v>8</v>
          </cell>
          <cell r="U121">
            <v>8</v>
          </cell>
          <cell r="V121">
            <v>8</v>
          </cell>
          <cell r="W121">
            <v>16</v>
          </cell>
          <cell r="X121">
            <v>8</v>
          </cell>
          <cell r="Y121">
            <v>8</v>
          </cell>
          <cell r="Z121">
            <v>6</v>
          </cell>
          <cell r="AD121">
            <v>8</v>
          </cell>
        </row>
        <row r="122">
          <cell r="D122">
            <v>2214751637</v>
          </cell>
          <cell r="E122" t="str">
            <v>TARA DEVI</v>
          </cell>
          <cell r="F122" t="str">
            <v>NARESH KUMAR</v>
          </cell>
          <cell r="G122" t="str">
            <v>GDA</v>
          </cell>
          <cell r="H122" t="str">
            <v>LEFT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G123" t="str">
            <v>OT HRS.</v>
          </cell>
        </row>
        <row r="124">
          <cell r="D124">
            <v>2214909982</v>
          </cell>
          <cell r="E124" t="str">
            <v>AMARJEET KUMAR</v>
          </cell>
          <cell r="F124" t="str">
            <v>MANOJ SAH</v>
          </cell>
          <cell r="G124" t="str">
            <v>GDA</v>
          </cell>
          <cell r="H124" t="str">
            <v>LEFT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G125" t="str">
            <v>OT HRS.</v>
          </cell>
        </row>
        <row r="126">
          <cell r="D126">
            <v>2214909989</v>
          </cell>
          <cell r="E126" t="str">
            <v>PREETI-II</v>
          </cell>
          <cell r="F126" t="str">
            <v>AMARNATH</v>
          </cell>
          <cell r="G126" t="str">
            <v>GDA</v>
          </cell>
          <cell r="H126" t="str">
            <v>LEFT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G127" t="str">
            <v>OT HRS.</v>
          </cell>
        </row>
        <row r="128">
          <cell r="D128">
            <v>2214706350</v>
          </cell>
          <cell r="E128" t="str">
            <v>GEETA</v>
          </cell>
          <cell r="F128" t="str">
            <v>SURESH KUMAR</v>
          </cell>
          <cell r="G128" t="str">
            <v>GDA</v>
          </cell>
          <cell r="H128" t="str">
            <v>P</v>
          </cell>
          <cell r="I128" t="str">
            <v>HD</v>
          </cell>
          <cell r="J128" t="str">
            <v>WO</v>
          </cell>
          <cell r="K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WO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WO</v>
          </cell>
          <cell r="AF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WO</v>
          </cell>
          <cell r="AL128" t="str">
            <v>P</v>
          </cell>
          <cell r="AM128">
            <v>22</v>
          </cell>
          <cell r="AN128">
            <v>4</v>
          </cell>
          <cell r="AO128">
            <v>1</v>
          </cell>
          <cell r="AP128">
            <v>1</v>
          </cell>
          <cell r="AQ128">
            <v>40</v>
          </cell>
          <cell r="AR128">
            <v>28</v>
          </cell>
        </row>
        <row r="129">
          <cell r="G129" t="str">
            <v>OT HRS.</v>
          </cell>
          <cell r="O129">
            <v>8</v>
          </cell>
          <cell r="P129">
            <v>8</v>
          </cell>
          <cell r="Q129">
            <v>8</v>
          </cell>
          <cell r="R129">
            <v>8</v>
          </cell>
          <cell r="S129">
            <v>8</v>
          </cell>
        </row>
        <row r="130">
          <cell r="D130">
            <v>2214611876</v>
          </cell>
          <cell r="E130" t="str">
            <v>SUMIT-II</v>
          </cell>
          <cell r="F130" t="str">
            <v>RAMVEER</v>
          </cell>
          <cell r="G130" t="str">
            <v>GDA</v>
          </cell>
          <cell r="H130" t="str">
            <v>LEFT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G131" t="str">
            <v>OT HRS.</v>
          </cell>
        </row>
        <row r="132">
          <cell r="D132">
            <v>2214778364</v>
          </cell>
          <cell r="E132" t="str">
            <v>YOGESH KUMAR</v>
          </cell>
          <cell r="F132" t="str">
            <v>RAJ KUMAR SINGH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WO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CL</v>
          </cell>
          <cell r="AE132" t="str">
            <v>WO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P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104</v>
          </cell>
          <cell r="AR132">
            <v>31</v>
          </cell>
        </row>
        <row r="133">
          <cell r="G133" t="str">
            <v>OT HRS.</v>
          </cell>
          <cell r="H133">
            <v>8</v>
          </cell>
          <cell r="I133">
            <v>8</v>
          </cell>
          <cell r="J133">
            <v>8</v>
          </cell>
          <cell r="K133">
            <v>8</v>
          </cell>
          <cell r="L133">
            <v>16</v>
          </cell>
          <cell r="M133">
            <v>8</v>
          </cell>
          <cell r="N133">
            <v>8</v>
          </cell>
          <cell r="O133">
            <v>8</v>
          </cell>
          <cell r="P133">
            <v>8</v>
          </cell>
          <cell r="Q133">
            <v>8</v>
          </cell>
          <cell r="R133">
            <v>8</v>
          </cell>
          <cell r="V133">
            <v>8</v>
          </cell>
        </row>
        <row r="134">
          <cell r="D134">
            <v>2214910013</v>
          </cell>
          <cell r="E134" t="str">
            <v>TAYAB ALI</v>
          </cell>
          <cell r="F134" t="str">
            <v>MD YUNUS</v>
          </cell>
          <cell r="G134" t="str">
            <v>GDA</v>
          </cell>
          <cell r="H134" t="str">
            <v>LEFT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G135" t="str">
            <v>OT HRS.</v>
          </cell>
        </row>
        <row r="136">
          <cell r="D136">
            <v>2214677653</v>
          </cell>
          <cell r="E136" t="str">
            <v>SUNITA VERMA</v>
          </cell>
          <cell r="F136" t="str">
            <v>JITENDER KUMAR VERMA</v>
          </cell>
          <cell r="G136" t="str">
            <v>GDA</v>
          </cell>
          <cell r="H136" t="str">
            <v>WO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WO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WO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WO</v>
          </cell>
          <cell r="AE136" t="str">
            <v>P</v>
          </cell>
          <cell r="AF136" t="str">
            <v>P</v>
          </cell>
          <cell r="AG136" t="str">
            <v>CL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P</v>
          </cell>
          <cell r="AL136" t="str">
            <v>WO</v>
          </cell>
          <cell r="AM136">
            <v>25</v>
          </cell>
          <cell r="AN136">
            <v>5</v>
          </cell>
          <cell r="AO136">
            <v>0</v>
          </cell>
          <cell r="AP136">
            <v>1</v>
          </cell>
          <cell r="AQ136">
            <v>140</v>
          </cell>
          <cell r="AR136">
            <v>31</v>
          </cell>
        </row>
        <row r="137">
          <cell r="G137" t="str">
            <v>OT HRS.</v>
          </cell>
          <cell r="H137">
            <v>16</v>
          </cell>
          <cell r="I137">
            <v>8</v>
          </cell>
          <cell r="J137">
            <v>8</v>
          </cell>
          <cell r="K137">
            <v>8</v>
          </cell>
          <cell r="L137">
            <v>8</v>
          </cell>
          <cell r="M137">
            <v>8</v>
          </cell>
          <cell r="N137">
            <v>8</v>
          </cell>
          <cell r="O137">
            <v>16</v>
          </cell>
          <cell r="P137">
            <v>8</v>
          </cell>
          <cell r="Q137">
            <v>8</v>
          </cell>
          <cell r="R137">
            <v>4</v>
          </cell>
          <cell r="S137">
            <v>8</v>
          </cell>
          <cell r="T137">
            <v>8</v>
          </cell>
          <cell r="U137">
            <v>8</v>
          </cell>
          <cell r="W137">
            <v>8</v>
          </cell>
          <cell r="AD137">
            <v>8</v>
          </cell>
        </row>
        <row r="138">
          <cell r="D138">
            <v>2214756162</v>
          </cell>
          <cell r="E138" t="str">
            <v>JITENDER</v>
          </cell>
          <cell r="F138" t="str">
            <v>PREM SINGH</v>
          </cell>
          <cell r="G138" t="str">
            <v>GDA</v>
          </cell>
          <cell r="H138" t="str">
            <v>P</v>
          </cell>
          <cell r="I138" t="str">
            <v>HD</v>
          </cell>
          <cell r="J138" t="str">
            <v>P</v>
          </cell>
          <cell r="K138" t="str">
            <v>P</v>
          </cell>
          <cell r="L138" t="str">
            <v>WO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WO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WO</v>
          </cell>
          <cell r="AE138" t="str">
            <v>WO</v>
          </cell>
          <cell r="AF138" t="str">
            <v>P</v>
          </cell>
          <cell r="AH138" t="str">
            <v>P</v>
          </cell>
          <cell r="AI138" t="str">
            <v>P</v>
          </cell>
          <cell r="AJ138" t="str">
            <v>P</v>
          </cell>
          <cell r="AL138" t="str">
            <v>P</v>
          </cell>
          <cell r="AM138">
            <v>23</v>
          </cell>
          <cell r="AN138">
            <v>4</v>
          </cell>
          <cell r="AO138">
            <v>1</v>
          </cell>
          <cell r="AP138">
            <v>1</v>
          </cell>
          <cell r="AQ138">
            <v>0</v>
          </cell>
          <cell r="AR138">
            <v>29</v>
          </cell>
        </row>
        <row r="139">
          <cell r="G139" t="str">
            <v>OT HRS.</v>
          </cell>
        </row>
        <row r="140">
          <cell r="D140">
            <v>2214909991</v>
          </cell>
          <cell r="E140" t="str">
            <v>SUNITA</v>
          </cell>
          <cell r="F140" t="str">
            <v>DHEERAJ KUMAR</v>
          </cell>
          <cell r="G140" t="str">
            <v>GDA</v>
          </cell>
          <cell r="H140" t="str">
            <v>P</v>
          </cell>
          <cell r="I140" t="str">
            <v>HD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WO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P</v>
          </cell>
          <cell r="W140" t="str">
            <v>CL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WO</v>
          </cell>
          <cell r="AE140" t="str">
            <v>WO</v>
          </cell>
          <cell r="AF140" t="str">
            <v>P</v>
          </cell>
          <cell r="AH140" t="str">
            <v>P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24</v>
          </cell>
          <cell r="AN140">
            <v>4</v>
          </cell>
          <cell r="AO140">
            <v>1</v>
          </cell>
          <cell r="AP140">
            <v>1</v>
          </cell>
          <cell r="AQ140">
            <v>66</v>
          </cell>
          <cell r="AR140">
            <v>30</v>
          </cell>
        </row>
        <row r="141">
          <cell r="G141" t="str">
            <v>OT HRS.</v>
          </cell>
          <cell r="J141">
            <v>8</v>
          </cell>
          <cell r="K141">
            <v>8</v>
          </cell>
          <cell r="L141">
            <v>8</v>
          </cell>
          <cell r="M141">
            <v>8</v>
          </cell>
          <cell r="N141">
            <v>8</v>
          </cell>
          <cell r="Q141">
            <v>8</v>
          </cell>
          <cell r="R141">
            <v>8</v>
          </cell>
          <cell r="S141">
            <v>8</v>
          </cell>
          <cell r="T141">
            <v>2</v>
          </cell>
        </row>
        <row r="142">
          <cell r="D142">
            <v>2214909995</v>
          </cell>
          <cell r="E142" t="str">
            <v>SUNITA YADAV-II</v>
          </cell>
          <cell r="F142" t="str">
            <v>RAHUL YADAV</v>
          </cell>
          <cell r="G142" t="str">
            <v>GDA</v>
          </cell>
          <cell r="H142" t="str">
            <v>LEFT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G143" t="str">
            <v>OT HRS.</v>
          </cell>
        </row>
        <row r="144">
          <cell r="D144">
            <v>2214657433</v>
          </cell>
          <cell r="E144" t="str">
            <v>JYOTI-2</v>
          </cell>
          <cell r="F144" t="str">
            <v>CHOTE LAL</v>
          </cell>
          <cell r="G144" t="str">
            <v>GDA</v>
          </cell>
          <cell r="H144" t="str">
            <v>LEFT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G145" t="str">
            <v>OT HRS.</v>
          </cell>
        </row>
        <row r="146">
          <cell r="D146">
            <v>2214909998</v>
          </cell>
          <cell r="E146" t="str">
            <v>DEEPAK KUMAR-III</v>
          </cell>
          <cell r="F146" t="str">
            <v>KANWARPAL SINGH</v>
          </cell>
          <cell r="G146" t="str">
            <v>GDA</v>
          </cell>
          <cell r="H146" t="str">
            <v>LEFT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G147" t="str">
            <v>OT HRS.</v>
          </cell>
        </row>
        <row r="148">
          <cell r="D148">
            <v>2214910021</v>
          </cell>
          <cell r="E148" t="str">
            <v>VISHNU-II</v>
          </cell>
          <cell r="F148" t="str">
            <v>CHOTAK SAHANI</v>
          </cell>
          <cell r="G148" t="str">
            <v>GDA</v>
          </cell>
          <cell r="H148" t="str">
            <v>LEFT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G149" t="str">
            <v>OT HRS.</v>
          </cell>
        </row>
        <row r="150">
          <cell r="D150">
            <v>2214910032</v>
          </cell>
          <cell r="E150" t="str">
            <v>RANJEET KUMAR</v>
          </cell>
          <cell r="F150" t="str">
            <v>GANESHI PRASAD</v>
          </cell>
          <cell r="G150" t="str">
            <v>GDA</v>
          </cell>
          <cell r="H150" t="str">
            <v>LEFT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G151" t="str">
            <v>OT HRS.</v>
          </cell>
        </row>
        <row r="152">
          <cell r="D152">
            <v>2214910037</v>
          </cell>
          <cell r="E152" t="str">
            <v>YOGESH-II</v>
          </cell>
          <cell r="F152" t="str">
            <v>CHANDER PAL</v>
          </cell>
          <cell r="G152" t="str">
            <v>GDA</v>
          </cell>
          <cell r="H152" t="str">
            <v>LEFT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G153" t="str">
            <v>OT HRS.</v>
          </cell>
        </row>
        <row r="154">
          <cell r="D154">
            <v>2214910042</v>
          </cell>
          <cell r="E154" t="str">
            <v>MANOJ KUMAR</v>
          </cell>
          <cell r="F154" t="str">
            <v>NAND KISHORE</v>
          </cell>
          <cell r="G154" t="str">
            <v>GDA</v>
          </cell>
          <cell r="H154" t="str">
            <v>LEFT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G155" t="str">
            <v>OT HRS.</v>
          </cell>
        </row>
        <row r="156">
          <cell r="D156">
            <v>2214910044</v>
          </cell>
          <cell r="E156" t="str">
            <v>BABLI</v>
          </cell>
          <cell r="F156" t="str">
            <v>RAMESH CHANDRA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WO</v>
          </cell>
          <cell r="L156" t="str">
            <v>P</v>
          </cell>
          <cell r="M156" t="str">
            <v>P</v>
          </cell>
          <cell r="N156" t="str">
            <v>WO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CL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WO</v>
          </cell>
          <cell r="AH156" t="str">
            <v>WO</v>
          </cell>
          <cell r="AM156">
            <v>22</v>
          </cell>
          <cell r="AN156">
            <v>4</v>
          </cell>
          <cell r="AO156">
            <v>0</v>
          </cell>
          <cell r="AP156">
            <v>1</v>
          </cell>
          <cell r="AQ156">
            <v>40</v>
          </cell>
          <cell r="AR156">
            <v>27</v>
          </cell>
        </row>
        <row r="157">
          <cell r="G157" t="str">
            <v>OT HRS.</v>
          </cell>
          <cell r="H157">
            <v>8</v>
          </cell>
          <cell r="I157">
            <v>8</v>
          </cell>
          <cell r="J157">
            <v>8</v>
          </cell>
          <cell r="L157">
            <v>8</v>
          </cell>
          <cell r="M157">
            <v>8</v>
          </cell>
        </row>
        <row r="158">
          <cell r="D158">
            <v>2214910051</v>
          </cell>
          <cell r="E158" t="str">
            <v>AMIT KUMAR</v>
          </cell>
          <cell r="F158" t="str">
            <v>RAJU SHAH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WO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WO</v>
          </cell>
          <cell r="Y158" t="str">
            <v>P</v>
          </cell>
          <cell r="Z158" t="str">
            <v>CL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 t="str">
            <v>P</v>
          </cell>
          <cell r="AK158" t="str">
            <v>WO</v>
          </cell>
          <cell r="AL158" t="str">
            <v>WO</v>
          </cell>
          <cell r="AM158">
            <v>25</v>
          </cell>
          <cell r="AN158">
            <v>5</v>
          </cell>
          <cell r="AO158">
            <v>0</v>
          </cell>
          <cell r="AP158">
            <v>1</v>
          </cell>
          <cell r="AQ158">
            <v>46</v>
          </cell>
          <cell r="AR158">
            <v>31</v>
          </cell>
          <cell r="AS158">
            <v>800</v>
          </cell>
        </row>
        <row r="159">
          <cell r="G159" t="str">
            <v>OT HRS.</v>
          </cell>
          <cell r="H159">
            <v>8</v>
          </cell>
          <cell r="I159">
            <v>8</v>
          </cell>
          <cell r="J159">
            <v>8</v>
          </cell>
          <cell r="K159">
            <v>6</v>
          </cell>
          <cell r="Q159">
            <v>8</v>
          </cell>
          <cell r="X159">
            <v>8</v>
          </cell>
        </row>
        <row r="160">
          <cell r="D160">
            <v>2214804168</v>
          </cell>
          <cell r="E160" t="str">
            <v>SAVITA</v>
          </cell>
          <cell r="F160" t="str">
            <v>DILIP PAL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WO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P</v>
          </cell>
          <cell r="R160" t="str">
            <v>WO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WO</v>
          </cell>
          <cell r="AH160" t="str">
            <v>P</v>
          </cell>
          <cell r="AI160" t="str">
            <v>P</v>
          </cell>
          <cell r="AJ160" t="str">
            <v>P</v>
          </cell>
          <cell r="AK160" t="str">
            <v>CL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64</v>
          </cell>
          <cell r="AR160">
            <v>31</v>
          </cell>
        </row>
        <row r="161">
          <cell r="G161" t="str">
            <v>OT HRS.</v>
          </cell>
          <cell r="I161">
            <v>8</v>
          </cell>
          <cell r="J161">
            <v>8</v>
          </cell>
          <cell r="K161">
            <v>8</v>
          </cell>
          <cell r="L161">
            <v>8</v>
          </cell>
          <cell r="M161">
            <v>8</v>
          </cell>
          <cell r="R161">
            <v>8</v>
          </cell>
          <cell r="Z161">
            <v>8</v>
          </cell>
          <cell r="AG161">
            <v>8</v>
          </cell>
        </row>
        <row r="162">
          <cell r="D162">
            <v>2214910057</v>
          </cell>
          <cell r="E162" t="str">
            <v>RAVI</v>
          </cell>
          <cell r="F162" t="str">
            <v>JAY SINGH</v>
          </cell>
          <cell r="G162" t="str">
            <v>GDA</v>
          </cell>
          <cell r="H162" t="str">
            <v>P</v>
          </cell>
          <cell r="I162" t="str">
            <v>WO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WO</v>
          </cell>
          <cell r="AD162" t="str">
            <v>P</v>
          </cell>
          <cell r="AE162" t="str">
            <v>CL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 t="str">
            <v>P</v>
          </cell>
          <cell r="AM162">
            <v>25</v>
          </cell>
          <cell r="AN162">
            <v>5</v>
          </cell>
          <cell r="AO162">
            <v>0</v>
          </cell>
          <cell r="AP162">
            <v>1</v>
          </cell>
          <cell r="AQ162">
            <v>69</v>
          </cell>
          <cell r="AR162">
            <v>31</v>
          </cell>
          <cell r="AS162">
            <v>800</v>
          </cell>
        </row>
        <row r="163">
          <cell r="G163" t="str">
            <v>OT HRS.</v>
          </cell>
          <cell r="H163">
            <v>5</v>
          </cell>
          <cell r="K163">
            <v>8</v>
          </cell>
          <cell r="M163">
            <v>8</v>
          </cell>
          <cell r="P163">
            <v>8</v>
          </cell>
          <cell r="Q163">
            <v>8</v>
          </cell>
          <cell r="U163">
            <v>8</v>
          </cell>
          <cell r="W163">
            <v>8</v>
          </cell>
          <cell r="AC163">
            <v>8</v>
          </cell>
          <cell r="AF163">
            <v>8</v>
          </cell>
        </row>
        <row r="164">
          <cell r="D164">
            <v>2214910058</v>
          </cell>
          <cell r="E164" t="str">
            <v>RAJESH KUMAR SAH</v>
          </cell>
          <cell r="F164" t="str">
            <v>SURESH SAH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WO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WO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CL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WO</v>
          </cell>
          <cell r="AH164" t="str">
            <v>P</v>
          </cell>
          <cell r="AI164" t="str">
            <v>P</v>
          </cell>
          <cell r="AJ164" t="str">
            <v>P</v>
          </cell>
          <cell r="AK164" t="str">
            <v>P</v>
          </cell>
          <cell r="AL164" t="str">
            <v>P</v>
          </cell>
          <cell r="AM164">
            <v>26</v>
          </cell>
          <cell r="AN164">
            <v>4</v>
          </cell>
          <cell r="AO164">
            <v>0</v>
          </cell>
          <cell r="AP164">
            <v>1</v>
          </cell>
          <cell r="AQ164">
            <v>116</v>
          </cell>
          <cell r="AR164">
            <v>31</v>
          </cell>
          <cell r="AS164">
            <v>800</v>
          </cell>
        </row>
        <row r="165">
          <cell r="G165" t="str">
            <v>OT HRS.</v>
          </cell>
          <cell r="H165">
            <v>8</v>
          </cell>
          <cell r="I165">
            <v>8</v>
          </cell>
          <cell r="J165">
            <v>16</v>
          </cell>
          <cell r="K165">
            <v>8</v>
          </cell>
          <cell r="L165">
            <v>8</v>
          </cell>
          <cell r="M165">
            <v>8</v>
          </cell>
          <cell r="N165">
            <v>8</v>
          </cell>
          <cell r="O165">
            <v>8</v>
          </cell>
          <cell r="P165">
            <v>8</v>
          </cell>
          <cell r="Q165">
            <v>16</v>
          </cell>
          <cell r="R165">
            <v>4</v>
          </cell>
          <cell r="Y165">
            <v>8</v>
          </cell>
          <cell r="AG165">
            <v>8</v>
          </cell>
        </row>
        <row r="166">
          <cell r="D166">
            <v>2214910062</v>
          </cell>
          <cell r="E166" t="str">
            <v>SHUBHAM MAURYA</v>
          </cell>
          <cell r="F166" t="str">
            <v>SHYAM LAL MAURYA</v>
          </cell>
          <cell r="G166" t="str">
            <v>GAS MANIFOLD</v>
          </cell>
          <cell r="H166" t="str">
            <v>P</v>
          </cell>
          <cell r="I166" t="str">
            <v>HD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WO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WO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WO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WO</v>
          </cell>
          <cell r="AJ166" t="str">
            <v>P</v>
          </cell>
          <cell r="AK166" t="str">
            <v>P</v>
          </cell>
          <cell r="AL166" t="str">
            <v>P</v>
          </cell>
          <cell r="AM166">
            <v>26</v>
          </cell>
          <cell r="AN166">
            <v>4</v>
          </cell>
          <cell r="AO166">
            <v>1</v>
          </cell>
          <cell r="AP166">
            <v>0</v>
          </cell>
          <cell r="AQ166">
            <v>62</v>
          </cell>
          <cell r="AR166">
            <v>31</v>
          </cell>
        </row>
        <row r="167">
          <cell r="G167" t="str">
            <v>OT HRS.</v>
          </cell>
          <cell r="I167">
            <v>14</v>
          </cell>
          <cell r="L167">
            <v>6</v>
          </cell>
          <cell r="P167">
            <v>6</v>
          </cell>
          <cell r="S167">
            <v>6</v>
          </cell>
          <cell r="U167">
            <v>6</v>
          </cell>
          <cell r="W167">
            <v>6</v>
          </cell>
          <cell r="AD167">
            <v>6</v>
          </cell>
          <cell r="AF167">
            <v>6</v>
          </cell>
          <cell r="AG167">
            <v>6</v>
          </cell>
        </row>
        <row r="168">
          <cell r="D168">
            <v>2214722741</v>
          </cell>
          <cell r="E168" t="str">
            <v>SANDEEP</v>
          </cell>
          <cell r="F168" t="str">
            <v>OM PRAKASH</v>
          </cell>
          <cell r="G168" t="str">
            <v>CARPENTER</v>
          </cell>
          <cell r="H168" t="str">
            <v>P</v>
          </cell>
          <cell r="I168" t="str">
            <v>HD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CL</v>
          </cell>
          <cell r="W168" t="str">
            <v>WO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WO</v>
          </cell>
          <cell r="AL168" t="str">
            <v>P</v>
          </cell>
          <cell r="AM168">
            <v>25</v>
          </cell>
          <cell r="AN168">
            <v>4</v>
          </cell>
          <cell r="AO168">
            <v>1</v>
          </cell>
          <cell r="AP168">
            <v>1</v>
          </cell>
          <cell r="AQ168">
            <v>56</v>
          </cell>
          <cell r="AR168">
            <v>31</v>
          </cell>
        </row>
        <row r="169">
          <cell r="G169" t="str">
            <v>OT HRS.</v>
          </cell>
          <cell r="H169">
            <v>4</v>
          </cell>
          <cell r="I169">
            <v>8</v>
          </cell>
          <cell r="J169">
            <v>4</v>
          </cell>
          <cell r="K169">
            <v>3</v>
          </cell>
          <cell r="P169">
            <v>8</v>
          </cell>
          <cell r="S169">
            <v>4</v>
          </cell>
          <cell r="U169">
            <v>4</v>
          </cell>
          <cell r="Y169">
            <v>2</v>
          </cell>
          <cell r="AD169">
            <v>8</v>
          </cell>
          <cell r="AJ169">
            <v>3</v>
          </cell>
          <cell r="AK169">
            <v>8</v>
          </cell>
        </row>
        <row r="170">
          <cell r="D170">
            <v>2214722729</v>
          </cell>
          <cell r="E170" t="str">
            <v>YOGESH KUMAR</v>
          </cell>
          <cell r="F170" t="str">
            <v>KANWAR LAL</v>
          </cell>
          <cell r="G170" t="str">
            <v>AC TECHNICIAN</v>
          </cell>
          <cell r="H170" t="str">
            <v>P</v>
          </cell>
          <cell r="I170" t="str">
            <v>HD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WO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P</v>
          </cell>
          <cell r="W170" t="str">
            <v>CL</v>
          </cell>
          <cell r="X170" t="str">
            <v>WO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WO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 t="str">
            <v>P</v>
          </cell>
          <cell r="AL170" t="str">
            <v>P</v>
          </cell>
          <cell r="AM170">
            <v>25</v>
          </cell>
          <cell r="AN170">
            <v>4</v>
          </cell>
          <cell r="AO170">
            <v>1</v>
          </cell>
          <cell r="AP170">
            <v>1</v>
          </cell>
          <cell r="AQ170">
            <v>127</v>
          </cell>
          <cell r="AR170">
            <v>31</v>
          </cell>
        </row>
        <row r="171">
          <cell r="G171" t="str">
            <v>OT HRS.</v>
          </cell>
          <cell r="I171">
            <v>15</v>
          </cell>
          <cell r="J171">
            <v>12</v>
          </cell>
          <cell r="K171">
            <v>6</v>
          </cell>
          <cell r="M171">
            <v>6</v>
          </cell>
          <cell r="N171">
            <v>3</v>
          </cell>
          <cell r="O171">
            <v>6</v>
          </cell>
          <cell r="P171">
            <v>3</v>
          </cell>
          <cell r="Q171">
            <v>12</v>
          </cell>
          <cell r="X171">
            <v>12</v>
          </cell>
          <cell r="Y171">
            <v>6</v>
          </cell>
          <cell r="Z171">
            <v>6</v>
          </cell>
          <cell r="AA171">
            <v>3</v>
          </cell>
          <cell r="AB171">
            <v>6</v>
          </cell>
          <cell r="AC171">
            <v>6</v>
          </cell>
          <cell r="AE171">
            <v>6</v>
          </cell>
          <cell r="AF171">
            <v>4</v>
          </cell>
          <cell r="AJ171">
            <v>6</v>
          </cell>
          <cell r="AK171">
            <v>3</v>
          </cell>
          <cell r="AL171">
            <v>6</v>
          </cell>
        </row>
        <row r="172">
          <cell r="D172">
            <v>2214722758</v>
          </cell>
          <cell r="E172" t="str">
            <v>NASRUDDIN ANSARI</v>
          </cell>
          <cell r="F172" t="str">
            <v>M D WAHID</v>
          </cell>
          <cell r="G172" t="str">
            <v>MASON</v>
          </cell>
          <cell r="H172" t="str">
            <v>P</v>
          </cell>
          <cell r="I172" t="str">
            <v>HD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WO</v>
          </cell>
          <cell r="Q172" t="str">
            <v>P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WO</v>
          </cell>
          <cell r="X172" t="str">
            <v>P</v>
          </cell>
          <cell r="Y172" t="str">
            <v>P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WO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WO</v>
          </cell>
          <cell r="AL172" t="str">
            <v>CL</v>
          </cell>
          <cell r="AM172">
            <v>25</v>
          </cell>
          <cell r="AN172">
            <v>4</v>
          </cell>
          <cell r="AO172">
            <v>1</v>
          </cell>
          <cell r="AP172">
            <v>1</v>
          </cell>
          <cell r="AQ172">
            <v>37</v>
          </cell>
          <cell r="AR172">
            <v>31</v>
          </cell>
        </row>
        <row r="173">
          <cell r="G173" t="str">
            <v>OT HRS.</v>
          </cell>
          <cell r="I173">
            <v>8</v>
          </cell>
          <cell r="P173">
            <v>8</v>
          </cell>
          <cell r="Q173">
            <v>3</v>
          </cell>
          <cell r="R173">
            <v>2</v>
          </cell>
          <cell r="W173">
            <v>8</v>
          </cell>
          <cell r="AK173">
            <v>8</v>
          </cell>
        </row>
        <row r="174">
          <cell r="D174">
            <v>2214722628</v>
          </cell>
          <cell r="E174" t="str">
            <v>AYUSH KUMAR</v>
          </cell>
          <cell r="F174" t="str">
            <v>ANIL KUMAR</v>
          </cell>
          <cell r="G174" t="str">
            <v>GAS MANIFOLD</v>
          </cell>
          <cell r="H174" t="str">
            <v>P</v>
          </cell>
          <cell r="I174" t="str">
            <v>HD</v>
          </cell>
          <cell r="J174" t="str">
            <v>P</v>
          </cell>
          <cell r="K174" t="str">
            <v>CL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WO</v>
          </cell>
          <cell r="AH174" t="str">
            <v>P</v>
          </cell>
          <cell r="AI174" t="str">
            <v>P</v>
          </cell>
          <cell r="AJ174" t="str">
            <v>P</v>
          </cell>
          <cell r="AK174" t="str">
            <v>P</v>
          </cell>
          <cell r="AL174" t="str">
            <v>P</v>
          </cell>
          <cell r="AM174">
            <v>25</v>
          </cell>
          <cell r="AN174">
            <v>4</v>
          </cell>
          <cell r="AO174">
            <v>1</v>
          </cell>
          <cell r="AP174">
            <v>1</v>
          </cell>
          <cell r="AQ174">
            <v>50</v>
          </cell>
          <cell r="AR174">
            <v>31</v>
          </cell>
        </row>
        <row r="175">
          <cell r="G175" t="str">
            <v>OT HRS.</v>
          </cell>
          <cell r="I175">
            <v>10</v>
          </cell>
          <cell r="N175">
            <v>6</v>
          </cell>
          <cell r="O175">
            <v>4</v>
          </cell>
          <cell r="AB175">
            <v>6</v>
          </cell>
          <cell r="AE175">
            <v>6</v>
          </cell>
          <cell r="AG175">
            <v>12</v>
          </cell>
          <cell r="AK175">
            <v>6</v>
          </cell>
        </row>
        <row r="176">
          <cell r="D176">
            <v>2214910065</v>
          </cell>
          <cell r="E176" t="str">
            <v>BALRAM</v>
          </cell>
          <cell r="F176" t="str">
            <v>GOVIND RAM</v>
          </cell>
          <cell r="G176" t="str">
            <v>AC TECHNICIAN</v>
          </cell>
          <cell r="H176" t="str">
            <v>P</v>
          </cell>
          <cell r="I176" t="str">
            <v>HD</v>
          </cell>
          <cell r="J176" t="str">
            <v>P</v>
          </cell>
          <cell r="K176" t="str">
            <v>WO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WO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WO</v>
          </cell>
          <cell r="Z176" t="str">
            <v>P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WO</v>
          </cell>
          <cell r="AG176" t="str">
            <v>P</v>
          </cell>
          <cell r="AH176" t="str">
            <v>CL</v>
          </cell>
          <cell r="AI176" t="str">
            <v>CL</v>
          </cell>
          <cell r="AJ176" t="str">
            <v>P</v>
          </cell>
          <cell r="AK176" t="str">
            <v>P</v>
          </cell>
          <cell r="AL176" t="str">
            <v>P</v>
          </cell>
          <cell r="AM176">
            <v>24</v>
          </cell>
          <cell r="AN176">
            <v>4</v>
          </cell>
          <cell r="AO176">
            <v>1</v>
          </cell>
          <cell r="AP176">
            <v>2</v>
          </cell>
          <cell r="AQ176">
            <v>71</v>
          </cell>
          <cell r="AR176">
            <v>31</v>
          </cell>
        </row>
        <row r="177">
          <cell r="G177" t="str">
            <v>OT HRS.</v>
          </cell>
          <cell r="H177">
            <v>2</v>
          </cell>
          <cell r="I177">
            <v>8</v>
          </cell>
          <cell r="K177">
            <v>8</v>
          </cell>
          <cell r="M177">
            <v>15</v>
          </cell>
          <cell r="R177">
            <v>12</v>
          </cell>
          <cell r="W177">
            <v>6</v>
          </cell>
          <cell r="Y177">
            <v>8</v>
          </cell>
          <cell r="AE177">
            <v>4</v>
          </cell>
          <cell r="AF177">
            <v>8</v>
          </cell>
        </row>
        <row r="178">
          <cell r="D178">
            <v>2214722637</v>
          </cell>
          <cell r="E178" t="str">
            <v>JAI PRAKASH SINGH</v>
          </cell>
          <cell r="F178" t="str">
            <v>KIRPALI SINGH</v>
          </cell>
          <cell r="G178" t="str">
            <v>FEBRICATOR</v>
          </cell>
          <cell r="H178" t="str">
            <v>P</v>
          </cell>
          <cell r="I178" t="str">
            <v>HD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WO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WO</v>
          </cell>
          <cell r="X178" t="str">
            <v>CL</v>
          </cell>
          <cell r="Y178" t="str">
            <v>CL</v>
          </cell>
          <cell r="Z178" t="str">
            <v>P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WO</v>
          </cell>
          <cell r="AE178" t="str">
            <v>A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WO</v>
          </cell>
          <cell r="AL178" t="str">
            <v>P</v>
          </cell>
          <cell r="AM178">
            <v>23</v>
          </cell>
          <cell r="AN178">
            <v>4</v>
          </cell>
          <cell r="AO178">
            <v>1</v>
          </cell>
          <cell r="AP178">
            <v>2</v>
          </cell>
          <cell r="AQ178">
            <v>16</v>
          </cell>
          <cell r="AR178">
            <v>30</v>
          </cell>
        </row>
        <row r="179">
          <cell r="G179" t="str">
            <v>OT HRS.</v>
          </cell>
          <cell r="I179">
            <v>8</v>
          </cell>
          <cell r="AK179">
            <v>8</v>
          </cell>
        </row>
        <row r="180">
          <cell r="D180">
            <v>2214722754</v>
          </cell>
          <cell r="E180" t="str">
            <v>AZAD SINGH</v>
          </cell>
          <cell r="F180" t="str">
            <v>TOTA RAM</v>
          </cell>
          <cell r="G180" t="str">
            <v>PLUMBER</v>
          </cell>
          <cell r="H180" t="str">
            <v>P</v>
          </cell>
          <cell r="I180" t="str">
            <v>HD</v>
          </cell>
          <cell r="J180" t="str">
            <v>WO</v>
          </cell>
          <cell r="K180" t="str">
            <v>P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WO</v>
          </cell>
          <cell r="R180" t="str">
            <v>P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WO</v>
          </cell>
          <cell r="Y180" t="str">
            <v>P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WO</v>
          </cell>
          <cell r="AF180" t="str">
            <v>P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 t="str">
            <v>P</v>
          </cell>
          <cell r="AM180">
            <v>26</v>
          </cell>
          <cell r="AN180">
            <v>4</v>
          </cell>
          <cell r="AO180">
            <v>1</v>
          </cell>
          <cell r="AP180">
            <v>0</v>
          </cell>
          <cell r="AQ180">
            <v>50</v>
          </cell>
          <cell r="AR180">
            <v>31</v>
          </cell>
        </row>
        <row r="181">
          <cell r="G181" t="str">
            <v>OT HRS.</v>
          </cell>
          <cell r="I181">
            <v>12</v>
          </cell>
          <cell r="Q181">
            <v>12</v>
          </cell>
          <cell r="R181">
            <v>6</v>
          </cell>
          <cell r="S181">
            <v>6</v>
          </cell>
          <cell r="T181">
            <v>2</v>
          </cell>
          <cell r="X181">
            <v>6</v>
          </cell>
          <cell r="AK181">
            <v>6</v>
          </cell>
        </row>
        <row r="182">
          <cell r="D182">
            <v>2214910069</v>
          </cell>
          <cell r="E182" t="str">
            <v>AAKANSHA</v>
          </cell>
          <cell r="F182" t="str">
            <v>SATPAL</v>
          </cell>
          <cell r="G182" t="str">
            <v>FIRE MAN</v>
          </cell>
          <cell r="H182" t="str">
            <v>P</v>
          </cell>
          <cell r="I182" t="str">
            <v>HD</v>
          </cell>
          <cell r="J182" t="str">
            <v>P</v>
          </cell>
          <cell r="K182" t="str">
            <v>WO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WO</v>
          </cell>
          <cell r="S182" t="str">
            <v>CL</v>
          </cell>
          <cell r="T182" t="str">
            <v>P</v>
          </cell>
          <cell r="U182" t="str">
            <v>P</v>
          </cell>
          <cell r="AM182">
            <v>10</v>
          </cell>
          <cell r="AN182">
            <v>2</v>
          </cell>
          <cell r="AO182">
            <v>1</v>
          </cell>
          <cell r="AP182">
            <v>1</v>
          </cell>
          <cell r="AQ182">
            <v>8</v>
          </cell>
          <cell r="AR182">
            <v>14</v>
          </cell>
        </row>
        <row r="183">
          <cell r="G183" t="str">
            <v>OT HRS.</v>
          </cell>
          <cell r="I183">
            <v>8</v>
          </cell>
        </row>
        <row r="184">
          <cell r="D184">
            <v>2214910075</v>
          </cell>
          <cell r="E184" t="str">
            <v>BANWARI LAL</v>
          </cell>
          <cell r="F184" t="str">
            <v>RAM PRASAD</v>
          </cell>
          <cell r="G184" t="str">
            <v>ELECTRICIAN</v>
          </cell>
          <cell r="H184" t="str">
            <v>P</v>
          </cell>
          <cell r="I184" t="str">
            <v>HD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WO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P</v>
          </cell>
          <cell r="U184" t="str">
            <v>P</v>
          </cell>
          <cell r="V184" t="str">
            <v>P</v>
          </cell>
          <cell r="W184" t="str">
            <v>WO</v>
          </cell>
          <cell r="X184" t="str">
            <v>P</v>
          </cell>
          <cell r="Y184" t="str">
            <v>P</v>
          </cell>
          <cell r="Z184" t="str">
            <v>P</v>
          </cell>
          <cell r="AA184" t="str">
            <v>P</v>
          </cell>
          <cell r="AB184" t="str">
            <v>P</v>
          </cell>
          <cell r="AC184" t="str">
            <v>P</v>
          </cell>
          <cell r="AD184" t="str">
            <v>WO</v>
          </cell>
          <cell r="AE184" t="str">
            <v>P</v>
          </cell>
          <cell r="AF184" t="str">
            <v>P</v>
          </cell>
          <cell r="AG184" t="str">
            <v>P</v>
          </cell>
          <cell r="AH184" t="str">
            <v>P</v>
          </cell>
          <cell r="AI184" t="str">
            <v>P</v>
          </cell>
          <cell r="AJ184" t="str">
            <v>WO</v>
          </cell>
          <cell r="AK184" t="str">
            <v>P</v>
          </cell>
          <cell r="AL184" t="str">
            <v>CL</v>
          </cell>
          <cell r="AM184">
            <v>25</v>
          </cell>
          <cell r="AN184">
            <v>4</v>
          </cell>
          <cell r="AO184">
            <v>1</v>
          </cell>
          <cell r="AP184">
            <v>1</v>
          </cell>
          <cell r="AQ184">
            <v>150</v>
          </cell>
          <cell r="AR184">
            <v>31</v>
          </cell>
        </row>
        <row r="185">
          <cell r="G185" t="str">
            <v>OT HRS.</v>
          </cell>
          <cell r="H185">
            <v>11</v>
          </cell>
          <cell r="I185">
            <v>11</v>
          </cell>
          <cell r="K185">
            <v>6</v>
          </cell>
          <cell r="L185">
            <v>11</v>
          </cell>
          <cell r="O185">
            <v>6</v>
          </cell>
          <cell r="P185">
            <v>17</v>
          </cell>
          <cell r="S185">
            <v>6</v>
          </cell>
          <cell r="W185">
            <v>13</v>
          </cell>
          <cell r="X185">
            <v>11</v>
          </cell>
          <cell r="Z185">
            <v>6</v>
          </cell>
          <cell r="AA185">
            <v>6</v>
          </cell>
          <cell r="AB185">
            <v>6</v>
          </cell>
          <cell r="AD185">
            <v>11</v>
          </cell>
          <cell r="AF185">
            <v>11</v>
          </cell>
          <cell r="AH185">
            <v>7</v>
          </cell>
          <cell r="AJ185">
            <v>11</v>
          </cell>
        </row>
        <row r="186">
          <cell r="D186">
            <v>2214722756</v>
          </cell>
          <cell r="E186" t="str">
            <v>RAJNISH KUMAR</v>
          </cell>
          <cell r="F186" t="str">
            <v>VED SINGH</v>
          </cell>
          <cell r="G186" t="str">
            <v>AC TECHNICIAN</v>
          </cell>
          <cell r="H186" t="str">
            <v>P</v>
          </cell>
          <cell r="I186" t="str">
            <v>HD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CL</v>
          </cell>
          <cell r="O186" t="str">
            <v>CL</v>
          </cell>
          <cell r="P186" t="str">
            <v>WO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 t="str">
            <v>P</v>
          </cell>
          <cell r="AK186" t="str">
            <v>WO</v>
          </cell>
          <cell r="AL186" t="str">
            <v>P</v>
          </cell>
          <cell r="AM186">
            <v>24</v>
          </cell>
          <cell r="AN186">
            <v>4</v>
          </cell>
          <cell r="AO186">
            <v>1</v>
          </cell>
          <cell r="AP186">
            <v>2</v>
          </cell>
          <cell r="AQ186">
            <v>54</v>
          </cell>
          <cell r="AR186">
            <v>31</v>
          </cell>
        </row>
        <row r="187">
          <cell r="G187" t="str">
            <v>OT HRS.</v>
          </cell>
          <cell r="I187">
            <v>8</v>
          </cell>
          <cell r="P187">
            <v>8</v>
          </cell>
          <cell r="W187">
            <v>8</v>
          </cell>
          <cell r="X187">
            <v>4</v>
          </cell>
          <cell r="Z187">
            <v>4</v>
          </cell>
          <cell r="AB187">
            <v>2</v>
          </cell>
          <cell r="AD187">
            <v>8</v>
          </cell>
          <cell r="AJ187">
            <v>2</v>
          </cell>
          <cell r="AK187">
            <v>8</v>
          </cell>
          <cell r="AL187">
            <v>2</v>
          </cell>
        </row>
        <row r="188">
          <cell r="D188">
            <v>2214913498</v>
          </cell>
          <cell r="E188" t="str">
            <v>SHIV NATH GUPTA</v>
          </cell>
          <cell r="F188" t="str">
            <v>RAM AVTAR GUPTA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WO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WO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WO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P</v>
          </cell>
          <cell r="AC188" t="str">
            <v>P</v>
          </cell>
          <cell r="AD188" t="str">
            <v>P</v>
          </cell>
          <cell r="AE188" t="str">
            <v>WO</v>
          </cell>
          <cell r="AF188" t="str">
            <v>P</v>
          </cell>
          <cell r="AG188" t="str">
            <v>P</v>
          </cell>
          <cell r="AH188" t="str">
            <v>P</v>
          </cell>
          <cell r="AI188" t="str">
            <v>CL</v>
          </cell>
          <cell r="AJ188" t="str">
            <v>P</v>
          </cell>
          <cell r="AK188" t="str">
            <v>P</v>
          </cell>
          <cell r="AL188" t="str">
            <v>WO</v>
          </cell>
          <cell r="AM188">
            <v>25</v>
          </cell>
          <cell r="AN188">
            <v>5</v>
          </cell>
          <cell r="AO188">
            <v>0</v>
          </cell>
          <cell r="AP188">
            <v>1</v>
          </cell>
          <cell r="AQ188">
            <v>29</v>
          </cell>
          <cell r="AR188">
            <v>31</v>
          </cell>
        </row>
        <row r="189">
          <cell r="G189" t="str">
            <v>OT HRS.</v>
          </cell>
          <cell r="H189">
            <v>5</v>
          </cell>
          <cell r="Q189">
            <v>8</v>
          </cell>
          <cell r="X189">
            <v>8</v>
          </cell>
          <cell r="AE189">
            <v>8</v>
          </cell>
        </row>
        <row r="190">
          <cell r="D190">
            <v>2214646418</v>
          </cell>
          <cell r="E190" t="str">
            <v>SOBHA DEVI</v>
          </cell>
          <cell r="F190" t="str">
            <v>GORE LAL</v>
          </cell>
          <cell r="G190" t="str">
            <v>GDA</v>
          </cell>
          <cell r="H190" t="str">
            <v>LEFT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1">
          <cell r="G191" t="str">
            <v>OT HRS.</v>
          </cell>
        </row>
        <row r="192">
          <cell r="D192">
            <v>2214809723</v>
          </cell>
          <cell r="E192" t="str">
            <v>NEHA</v>
          </cell>
          <cell r="F192" t="str">
            <v>ANIL KUMAR MISHRA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CL</v>
          </cell>
          <cell r="R192" t="str">
            <v>P</v>
          </cell>
          <cell r="S192" t="str">
            <v>P</v>
          </cell>
          <cell r="T192" t="str">
            <v>P</v>
          </cell>
          <cell r="U192" t="str">
            <v>P</v>
          </cell>
          <cell r="V192" t="str">
            <v>WO</v>
          </cell>
          <cell r="W192" t="str">
            <v>P</v>
          </cell>
          <cell r="X192" t="str">
            <v>P</v>
          </cell>
          <cell r="Y192" t="str">
            <v>P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WO</v>
          </cell>
          <cell r="AD192" t="str">
            <v>P</v>
          </cell>
          <cell r="AE192" t="str">
            <v>P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 t="str">
            <v>P</v>
          </cell>
          <cell r="AK192" t="str">
            <v>WO</v>
          </cell>
          <cell r="AL192" t="str">
            <v>P</v>
          </cell>
          <cell r="AM192">
            <v>26</v>
          </cell>
          <cell r="AN192">
            <v>4</v>
          </cell>
          <cell r="AO192">
            <v>0</v>
          </cell>
          <cell r="AP192">
            <v>1</v>
          </cell>
          <cell r="AQ192">
            <v>56</v>
          </cell>
          <cell r="AR192">
            <v>31</v>
          </cell>
        </row>
        <row r="193">
          <cell r="G193" t="str">
            <v>OT HRS.</v>
          </cell>
          <cell r="H193">
            <v>8</v>
          </cell>
          <cell r="L193">
            <v>8</v>
          </cell>
          <cell r="N193">
            <v>8</v>
          </cell>
          <cell r="V193">
            <v>8</v>
          </cell>
          <cell r="AC193">
            <v>8</v>
          </cell>
          <cell r="AG193">
            <v>8</v>
          </cell>
          <cell r="AL193">
            <v>8</v>
          </cell>
        </row>
        <row r="194">
          <cell r="D194">
            <v>2214691119</v>
          </cell>
          <cell r="E194" t="str">
            <v>SARASWATI DEVI</v>
          </cell>
          <cell r="F194" t="str">
            <v>AMAR NATH RAY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WO</v>
          </cell>
          <cell r="L194" t="str">
            <v>P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 t="str">
            <v>WO</v>
          </cell>
          <cell r="S194" t="str">
            <v>P</v>
          </cell>
          <cell r="T194" t="str">
            <v>P</v>
          </cell>
          <cell r="U194" t="str">
            <v>P</v>
          </cell>
          <cell r="V194" t="str">
            <v>P</v>
          </cell>
          <cell r="W194" t="str">
            <v>P</v>
          </cell>
          <cell r="X194" t="str">
            <v>P</v>
          </cell>
          <cell r="Y194" t="str">
            <v>WO</v>
          </cell>
          <cell r="Z194" t="str">
            <v>P</v>
          </cell>
          <cell r="AA194" t="str">
            <v>P</v>
          </cell>
          <cell r="AB194" t="str">
            <v>P</v>
          </cell>
          <cell r="AC194" t="str">
            <v>P</v>
          </cell>
          <cell r="AD194" t="str">
            <v>P</v>
          </cell>
          <cell r="AE194" t="str">
            <v>WO</v>
          </cell>
          <cell r="AF194" t="str">
            <v>P</v>
          </cell>
          <cell r="AG194" t="str">
            <v>P</v>
          </cell>
          <cell r="AH194" t="str">
            <v>P</v>
          </cell>
          <cell r="AI194" t="str">
            <v>P</v>
          </cell>
          <cell r="AJ194" t="str">
            <v>P</v>
          </cell>
          <cell r="AK194" t="str">
            <v>P</v>
          </cell>
          <cell r="AL194" t="str">
            <v>WO</v>
          </cell>
          <cell r="AM194">
            <v>26</v>
          </cell>
          <cell r="AN194">
            <v>5</v>
          </cell>
          <cell r="AO194">
            <v>0</v>
          </cell>
          <cell r="AP194">
            <v>0</v>
          </cell>
          <cell r="AQ194">
            <v>92</v>
          </cell>
          <cell r="AR194">
            <v>31</v>
          </cell>
        </row>
        <row r="195">
          <cell r="G195" t="str">
            <v>OT HRS.</v>
          </cell>
          <cell r="H195">
            <v>8</v>
          </cell>
          <cell r="I195">
            <v>8</v>
          </cell>
          <cell r="J195">
            <v>8</v>
          </cell>
          <cell r="K195">
            <v>16</v>
          </cell>
          <cell r="L195">
            <v>8</v>
          </cell>
          <cell r="M195">
            <v>8</v>
          </cell>
          <cell r="N195">
            <v>8</v>
          </cell>
          <cell r="O195">
            <v>4</v>
          </cell>
          <cell r="R195">
            <v>8</v>
          </cell>
          <cell r="Y195">
            <v>8</v>
          </cell>
          <cell r="AE195">
            <v>8</v>
          </cell>
        </row>
        <row r="196">
          <cell r="D196">
            <v>2214658365</v>
          </cell>
          <cell r="E196" t="str">
            <v>PRAKASH</v>
          </cell>
          <cell r="F196" t="str">
            <v>BAUWA JHA</v>
          </cell>
          <cell r="G196" t="str">
            <v>GDA</v>
          </cell>
          <cell r="H196" t="str">
            <v>P</v>
          </cell>
          <cell r="I196" t="str">
            <v>P</v>
          </cell>
          <cell r="J196" t="str">
            <v>P</v>
          </cell>
          <cell r="K196" t="str">
            <v>P</v>
          </cell>
          <cell r="L196" t="str">
            <v>P</v>
          </cell>
          <cell r="M196" t="str">
            <v>P</v>
          </cell>
          <cell r="N196" t="str">
            <v>WO</v>
          </cell>
          <cell r="O196" t="str">
            <v>P</v>
          </cell>
          <cell r="P196" t="str">
            <v>P</v>
          </cell>
          <cell r="Q196" t="str">
            <v>P</v>
          </cell>
          <cell r="R196" t="str">
            <v>P</v>
          </cell>
          <cell r="S196" t="str">
            <v>P</v>
          </cell>
          <cell r="T196" t="str">
            <v>P</v>
          </cell>
          <cell r="U196" t="str">
            <v>P</v>
          </cell>
          <cell r="V196" t="str">
            <v>P</v>
          </cell>
          <cell r="W196" t="str">
            <v>WO</v>
          </cell>
          <cell r="X196" t="str">
            <v>P</v>
          </cell>
          <cell r="Y196" t="str">
            <v>P</v>
          </cell>
          <cell r="Z196" t="str">
            <v>P</v>
          </cell>
          <cell r="AA196" t="str">
            <v>P</v>
          </cell>
          <cell r="AB196" t="str">
            <v>P</v>
          </cell>
          <cell r="AC196" t="str">
            <v>WO</v>
          </cell>
          <cell r="AD196" t="str">
            <v>P</v>
          </cell>
          <cell r="AE196" t="str">
            <v>P</v>
          </cell>
          <cell r="AF196" t="str">
            <v>P</v>
          </cell>
          <cell r="AG196" t="str">
            <v>P</v>
          </cell>
          <cell r="AH196" t="str">
            <v>P</v>
          </cell>
          <cell r="AI196" t="str">
            <v>P</v>
          </cell>
          <cell r="AJ196" t="str">
            <v>WO</v>
          </cell>
          <cell r="AK196" t="str">
            <v>P</v>
          </cell>
          <cell r="AL196" t="str">
            <v>P</v>
          </cell>
          <cell r="AM196">
            <v>27</v>
          </cell>
          <cell r="AN196">
            <v>4</v>
          </cell>
          <cell r="AO196">
            <v>0</v>
          </cell>
          <cell r="AP196">
            <v>0</v>
          </cell>
          <cell r="AQ196">
            <v>101</v>
          </cell>
          <cell r="AR196">
            <v>31</v>
          </cell>
          <cell r="AS196">
            <v>400</v>
          </cell>
        </row>
        <row r="197">
          <cell r="G197" t="str">
            <v>OT HRS.</v>
          </cell>
          <cell r="H197">
            <v>8</v>
          </cell>
          <cell r="I197">
            <v>8</v>
          </cell>
          <cell r="J197">
            <v>8</v>
          </cell>
          <cell r="K197">
            <v>8</v>
          </cell>
          <cell r="L197">
            <v>8</v>
          </cell>
          <cell r="M197">
            <v>8</v>
          </cell>
          <cell r="N197">
            <v>8</v>
          </cell>
          <cell r="O197">
            <v>8</v>
          </cell>
          <cell r="P197">
            <v>5</v>
          </cell>
          <cell r="W197">
            <v>8</v>
          </cell>
          <cell r="AB197">
            <v>8</v>
          </cell>
          <cell r="AC197">
            <v>8</v>
          </cell>
          <cell r="AJ197">
            <v>8</v>
          </cell>
        </row>
        <row r="198">
          <cell r="D198">
            <v>2214445465</v>
          </cell>
          <cell r="E198" t="str">
            <v>SHUBHAM SHARMA</v>
          </cell>
          <cell r="F198" t="str">
            <v>BUDDHIRAM SHARMA</v>
          </cell>
          <cell r="G198" t="str">
            <v>GDA</v>
          </cell>
          <cell r="H198" t="str">
            <v>P</v>
          </cell>
          <cell r="I198" t="str">
            <v>P</v>
          </cell>
          <cell r="J198" t="str">
            <v>P</v>
          </cell>
          <cell r="K198" t="str">
            <v>WO</v>
          </cell>
          <cell r="L198" t="str">
            <v>P</v>
          </cell>
          <cell r="M198" t="str">
            <v>P</v>
          </cell>
          <cell r="N198" t="str">
            <v>P</v>
          </cell>
          <cell r="O198" t="str">
            <v>P</v>
          </cell>
          <cell r="P198" t="str">
            <v>P</v>
          </cell>
          <cell r="Q198" t="str">
            <v>P</v>
          </cell>
          <cell r="R198" t="str">
            <v>P</v>
          </cell>
          <cell r="S198" t="str">
            <v>P</v>
          </cell>
          <cell r="T198" t="str">
            <v>WO</v>
          </cell>
          <cell r="U198" t="str">
            <v>P</v>
          </cell>
          <cell r="V198" t="str">
            <v>P</v>
          </cell>
          <cell r="W198" t="str">
            <v>P</v>
          </cell>
          <cell r="X198" t="str">
            <v>P</v>
          </cell>
          <cell r="Y198" t="str">
            <v>P</v>
          </cell>
          <cell r="Z198" t="str">
            <v>P</v>
          </cell>
          <cell r="AA198" t="str">
            <v>P</v>
          </cell>
          <cell r="AB198" t="str">
            <v>P</v>
          </cell>
          <cell r="AC198" t="str">
            <v>P</v>
          </cell>
          <cell r="AD198" t="str">
            <v>P</v>
          </cell>
          <cell r="AE198" t="str">
            <v>P</v>
          </cell>
          <cell r="AF198" t="str">
            <v>WO</v>
          </cell>
          <cell r="AG198" t="str">
            <v>WO</v>
          </cell>
          <cell r="AH198" t="str">
            <v>P</v>
          </cell>
          <cell r="AI198" t="str">
            <v>P</v>
          </cell>
          <cell r="AJ198" t="str">
            <v>P</v>
          </cell>
          <cell r="AK198" t="str">
            <v>P</v>
          </cell>
          <cell r="AL198" t="str">
            <v>P</v>
          </cell>
          <cell r="AM198">
            <v>27</v>
          </cell>
          <cell r="AN198">
            <v>4</v>
          </cell>
          <cell r="AO198">
            <v>0</v>
          </cell>
          <cell r="AP198">
            <v>0</v>
          </cell>
          <cell r="AQ198">
            <v>56</v>
          </cell>
          <cell r="AR198">
            <v>31</v>
          </cell>
        </row>
        <row r="199">
          <cell r="G199" t="str">
            <v>OT HRS.</v>
          </cell>
          <cell r="H199">
            <v>8</v>
          </cell>
          <cell r="I199">
            <v>8</v>
          </cell>
          <cell r="J199">
            <v>8</v>
          </cell>
          <cell r="K199">
            <v>16</v>
          </cell>
          <cell r="L199">
            <v>8</v>
          </cell>
          <cell r="T199">
            <v>8</v>
          </cell>
        </row>
        <row r="200">
          <cell r="D200">
            <v>2214805058</v>
          </cell>
          <cell r="E200" t="str">
            <v>ROSHANTARA</v>
          </cell>
          <cell r="F200" t="str">
            <v>MD YUNUS</v>
          </cell>
          <cell r="G200" t="str">
            <v>GDA</v>
          </cell>
          <cell r="I200" t="str">
            <v>WO</v>
          </cell>
          <cell r="J200" t="str">
            <v>P</v>
          </cell>
          <cell r="K200" t="str">
            <v>P</v>
          </cell>
          <cell r="L200" t="str">
            <v>P</v>
          </cell>
          <cell r="M200" t="str">
            <v>P</v>
          </cell>
          <cell r="N200" t="str">
            <v>P</v>
          </cell>
          <cell r="O200" t="str">
            <v>P</v>
          </cell>
          <cell r="P200" t="str">
            <v>WO</v>
          </cell>
          <cell r="Q200" t="str">
            <v>P</v>
          </cell>
          <cell r="R200" t="str">
            <v>P</v>
          </cell>
          <cell r="S200" t="str">
            <v>P</v>
          </cell>
          <cell r="T200" t="str">
            <v>P</v>
          </cell>
          <cell r="U200" t="str">
            <v>P</v>
          </cell>
          <cell r="V200" t="str">
            <v>P</v>
          </cell>
          <cell r="W200" t="str">
            <v>P</v>
          </cell>
          <cell r="X200" t="str">
            <v>P</v>
          </cell>
          <cell r="Y200" t="str">
            <v>WO</v>
          </cell>
          <cell r="Z200" t="str">
            <v>P</v>
          </cell>
          <cell r="AA200" t="str">
            <v>P</v>
          </cell>
          <cell r="AB200" t="str">
            <v>P</v>
          </cell>
          <cell r="AC200" t="str">
            <v>P</v>
          </cell>
          <cell r="AD200" t="str">
            <v>P</v>
          </cell>
          <cell r="AE200" t="str">
            <v>P</v>
          </cell>
          <cell r="AF200" t="str">
            <v>P</v>
          </cell>
          <cell r="AG200" t="str">
            <v>P</v>
          </cell>
          <cell r="AH200" t="str">
            <v>WO</v>
          </cell>
          <cell r="AI200" t="str">
            <v>P</v>
          </cell>
          <cell r="AJ200" t="str">
            <v>P</v>
          </cell>
          <cell r="AK200" t="str">
            <v>P</v>
          </cell>
          <cell r="AL200" t="str">
            <v>P</v>
          </cell>
          <cell r="AM200">
            <v>26</v>
          </cell>
          <cell r="AN200">
            <v>4</v>
          </cell>
          <cell r="AO200">
            <v>0</v>
          </cell>
          <cell r="AP200">
            <v>0</v>
          </cell>
          <cell r="AQ200">
            <v>57</v>
          </cell>
          <cell r="AR200">
            <v>30</v>
          </cell>
        </row>
        <row r="201">
          <cell r="G201" t="str">
            <v>OT HRS.</v>
          </cell>
          <cell r="K201">
            <v>8</v>
          </cell>
          <cell r="L201">
            <v>8</v>
          </cell>
          <cell r="M201">
            <v>8</v>
          </cell>
          <cell r="N201">
            <v>1</v>
          </cell>
          <cell r="O201">
            <v>8</v>
          </cell>
          <cell r="Y201">
            <v>8</v>
          </cell>
          <cell r="AJ201">
            <v>8</v>
          </cell>
          <cell r="AK201">
            <v>8</v>
          </cell>
        </row>
        <row r="202">
          <cell r="D202">
            <v>1013940260</v>
          </cell>
          <cell r="E202" t="str">
            <v>DEEPAK</v>
          </cell>
          <cell r="F202" t="str">
            <v>CHHOTE LAL</v>
          </cell>
          <cell r="G202" t="str">
            <v>GDA</v>
          </cell>
          <cell r="H202" t="str">
            <v>P</v>
          </cell>
          <cell r="I202" t="str">
            <v>HD</v>
          </cell>
          <cell r="J202" t="str">
            <v>WO</v>
          </cell>
          <cell r="K202" t="str">
            <v>P</v>
          </cell>
          <cell r="M202" t="str">
            <v>P</v>
          </cell>
          <cell r="N202" t="str">
            <v>P</v>
          </cell>
          <cell r="O202" t="str">
            <v>P</v>
          </cell>
          <cell r="P202" t="str">
            <v>WO</v>
          </cell>
          <cell r="Q202" t="str">
            <v>P</v>
          </cell>
          <cell r="R202" t="str">
            <v>P</v>
          </cell>
          <cell r="S202" t="str">
            <v>P</v>
          </cell>
          <cell r="T202" t="str">
            <v>P</v>
          </cell>
          <cell r="U202" t="str">
            <v>P</v>
          </cell>
          <cell r="V202" t="str">
            <v>P</v>
          </cell>
          <cell r="W202" t="str">
            <v>P</v>
          </cell>
          <cell r="X202" t="str">
            <v>P</v>
          </cell>
          <cell r="Y202" t="str">
            <v>WO</v>
          </cell>
          <cell r="Z202" t="str">
            <v>P</v>
          </cell>
          <cell r="AA202" t="str">
            <v>P</v>
          </cell>
          <cell r="AB202" t="str">
            <v>P</v>
          </cell>
          <cell r="AC202" t="str">
            <v>P</v>
          </cell>
          <cell r="AF202" t="str">
            <v>P</v>
          </cell>
          <cell r="AG202" t="str">
            <v>WO</v>
          </cell>
          <cell r="AH202" t="str">
            <v>P</v>
          </cell>
          <cell r="AI202" t="str">
            <v>P</v>
          </cell>
          <cell r="AJ202" t="str">
            <v>P</v>
          </cell>
          <cell r="AL202" t="str">
            <v>P</v>
          </cell>
          <cell r="AM202">
            <v>22</v>
          </cell>
          <cell r="AN202">
            <v>4</v>
          </cell>
          <cell r="AO202">
            <v>1</v>
          </cell>
          <cell r="AP202">
            <v>0</v>
          </cell>
          <cell r="AQ202">
            <v>36</v>
          </cell>
          <cell r="AR202">
            <v>27</v>
          </cell>
        </row>
        <row r="203">
          <cell r="G203" t="str">
            <v>OT HRS.</v>
          </cell>
          <cell r="Q203">
            <v>8</v>
          </cell>
          <cell r="R203">
            <v>8</v>
          </cell>
          <cell r="S203">
            <v>8</v>
          </cell>
          <cell r="T203">
            <v>8</v>
          </cell>
          <cell r="U203">
            <v>4</v>
          </cell>
        </row>
        <row r="204">
          <cell r="D204">
            <v>2214393875</v>
          </cell>
          <cell r="E204" t="str">
            <v>RAM ANCHAL</v>
          </cell>
          <cell r="F204" t="str">
            <v>RATI PAL</v>
          </cell>
          <cell r="G204" t="str">
            <v>GDA</v>
          </cell>
          <cell r="H204" t="str">
            <v>P</v>
          </cell>
          <cell r="I204" t="str">
            <v>P</v>
          </cell>
          <cell r="J204" t="str">
            <v>P</v>
          </cell>
          <cell r="K204" t="str">
            <v>P</v>
          </cell>
          <cell r="L204" t="str">
            <v>P</v>
          </cell>
          <cell r="M204" t="str">
            <v>P</v>
          </cell>
          <cell r="N204" t="str">
            <v>WO</v>
          </cell>
          <cell r="O204" t="str">
            <v>P</v>
          </cell>
          <cell r="P204" t="str">
            <v>P</v>
          </cell>
          <cell r="Q204" t="str">
            <v>P</v>
          </cell>
          <cell r="R204" t="str">
            <v>P</v>
          </cell>
          <cell r="S204" t="str">
            <v>P</v>
          </cell>
          <cell r="T204" t="str">
            <v>P</v>
          </cell>
          <cell r="U204" t="str">
            <v>P</v>
          </cell>
          <cell r="V204" t="str">
            <v>P</v>
          </cell>
          <cell r="W204" t="str">
            <v>WO</v>
          </cell>
          <cell r="X204" t="str">
            <v>P</v>
          </cell>
          <cell r="Y204" t="str">
            <v>P</v>
          </cell>
          <cell r="Z204" t="str">
            <v>P</v>
          </cell>
          <cell r="AA204" t="str">
            <v>P</v>
          </cell>
          <cell r="AB204" t="str">
            <v>P</v>
          </cell>
          <cell r="AC204" t="str">
            <v>WO</v>
          </cell>
          <cell r="AD204" t="str">
            <v>P</v>
          </cell>
          <cell r="AE204" t="str">
            <v>P</v>
          </cell>
          <cell r="AF204" t="str">
            <v>P</v>
          </cell>
          <cell r="AG204" t="str">
            <v>P</v>
          </cell>
          <cell r="AH204" t="str">
            <v>P</v>
          </cell>
          <cell r="AI204" t="str">
            <v>P</v>
          </cell>
          <cell r="AJ204" t="str">
            <v>WO</v>
          </cell>
          <cell r="AK204" t="str">
            <v>P</v>
          </cell>
          <cell r="AL204" t="str">
            <v>P</v>
          </cell>
          <cell r="AM204">
            <v>27</v>
          </cell>
          <cell r="AN204">
            <v>4</v>
          </cell>
          <cell r="AO204">
            <v>0</v>
          </cell>
          <cell r="AP204">
            <v>0</v>
          </cell>
          <cell r="AQ204">
            <v>132</v>
          </cell>
          <cell r="AR204">
            <v>31</v>
          </cell>
        </row>
        <row r="205">
          <cell r="G205" t="str">
            <v>OT HRS.</v>
          </cell>
          <cell r="H205">
            <v>8</v>
          </cell>
          <cell r="I205">
            <v>8</v>
          </cell>
          <cell r="J205">
            <v>8</v>
          </cell>
          <cell r="K205">
            <v>8</v>
          </cell>
          <cell r="L205">
            <v>8</v>
          </cell>
          <cell r="M205">
            <v>8</v>
          </cell>
          <cell r="N205">
            <v>16</v>
          </cell>
          <cell r="O205">
            <v>8</v>
          </cell>
          <cell r="P205">
            <v>8</v>
          </cell>
          <cell r="Q205">
            <v>8</v>
          </cell>
          <cell r="R205">
            <v>8</v>
          </cell>
          <cell r="S205">
            <v>8</v>
          </cell>
          <cell r="T205">
            <v>4</v>
          </cell>
          <cell r="W205">
            <v>8</v>
          </cell>
          <cell r="AC205">
            <v>8</v>
          </cell>
          <cell r="AJ205">
            <v>8</v>
          </cell>
        </row>
        <row r="206">
          <cell r="D206">
            <v>2214680814</v>
          </cell>
          <cell r="E206" t="str">
            <v>RAHUL KUMAR</v>
          </cell>
          <cell r="F206" t="str">
            <v>NARESH KUMAR</v>
          </cell>
          <cell r="G206" t="str">
            <v>GDA</v>
          </cell>
          <cell r="H206" t="str">
            <v>P</v>
          </cell>
          <cell r="I206" t="str">
            <v>P</v>
          </cell>
          <cell r="J206" t="str">
            <v>P</v>
          </cell>
          <cell r="K206" t="str">
            <v>P</v>
          </cell>
          <cell r="L206" t="str">
            <v>P</v>
          </cell>
          <cell r="M206" t="str">
            <v>P</v>
          </cell>
          <cell r="N206" t="str">
            <v>P</v>
          </cell>
          <cell r="O206" t="str">
            <v>P</v>
          </cell>
          <cell r="P206" t="str">
            <v>P</v>
          </cell>
          <cell r="Q206" t="str">
            <v>P</v>
          </cell>
          <cell r="R206" t="str">
            <v>P</v>
          </cell>
          <cell r="S206" t="str">
            <v>P</v>
          </cell>
          <cell r="T206" t="str">
            <v>P</v>
          </cell>
          <cell r="U206" t="str">
            <v>P</v>
          </cell>
          <cell r="V206" t="str">
            <v>WO</v>
          </cell>
          <cell r="W206" t="str">
            <v>WO</v>
          </cell>
          <cell r="X206" t="str">
            <v>WO</v>
          </cell>
          <cell r="Y206" t="str">
            <v>WO</v>
          </cell>
          <cell r="Z206" t="str">
            <v>P</v>
          </cell>
          <cell r="AA206" t="str">
            <v>P</v>
          </cell>
          <cell r="AB206" t="str">
            <v>P</v>
          </cell>
          <cell r="AC206" t="str">
            <v>P</v>
          </cell>
          <cell r="AD206" t="str">
            <v>P</v>
          </cell>
          <cell r="AE206" t="str">
            <v>P</v>
          </cell>
          <cell r="AF206" t="str">
            <v>P</v>
          </cell>
          <cell r="AG206" t="str">
            <v>P</v>
          </cell>
          <cell r="AH206" t="str">
            <v>P</v>
          </cell>
          <cell r="AI206" t="str">
            <v>P</v>
          </cell>
          <cell r="AJ206" t="str">
            <v>P</v>
          </cell>
          <cell r="AK206" t="str">
            <v>P</v>
          </cell>
          <cell r="AL206" t="str">
            <v>P</v>
          </cell>
          <cell r="AM206">
            <v>27</v>
          </cell>
          <cell r="AN206">
            <v>4</v>
          </cell>
          <cell r="AO206">
            <v>0</v>
          </cell>
          <cell r="AP206">
            <v>0</v>
          </cell>
          <cell r="AQ206">
            <v>54</v>
          </cell>
          <cell r="AR206">
            <v>31</v>
          </cell>
        </row>
        <row r="207">
          <cell r="G207" t="str">
            <v>OT HRS.</v>
          </cell>
          <cell r="H207">
            <v>8</v>
          </cell>
          <cell r="I207">
            <v>8</v>
          </cell>
          <cell r="J207">
            <v>8</v>
          </cell>
          <cell r="K207">
            <v>6</v>
          </cell>
          <cell r="AF207">
            <v>8</v>
          </cell>
          <cell r="AK207">
            <v>8</v>
          </cell>
          <cell r="AL207">
            <v>8</v>
          </cell>
        </row>
        <row r="208">
          <cell r="D208">
            <v>2213077572</v>
          </cell>
          <cell r="E208" t="str">
            <v>PRAKASH BISHT</v>
          </cell>
          <cell r="F208" t="str">
            <v>ROOP SINGH BISHT</v>
          </cell>
          <cell r="G208" t="str">
            <v>GDA</v>
          </cell>
          <cell r="H208" t="str">
            <v>P</v>
          </cell>
          <cell r="I208" t="str">
            <v>P</v>
          </cell>
          <cell r="J208" t="str">
            <v>P</v>
          </cell>
          <cell r="K208" t="str">
            <v>P</v>
          </cell>
          <cell r="L208" t="str">
            <v>P</v>
          </cell>
          <cell r="M208" t="str">
            <v>P</v>
          </cell>
          <cell r="N208" t="str">
            <v>P</v>
          </cell>
          <cell r="O208" t="str">
            <v>P</v>
          </cell>
          <cell r="P208" t="str">
            <v>P</v>
          </cell>
          <cell r="Q208" t="str">
            <v>P</v>
          </cell>
          <cell r="R208" t="str">
            <v>P</v>
          </cell>
          <cell r="S208" t="str">
            <v>P</v>
          </cell>
          <cell r="T208" t="str">
            <v>P</v>
          </cell>
          <cell r="U208" t="str">
            <v>P</v>
          </cell>
          <cell r="V208" t="str">
            <v>P</v>
          </cell>
          <cell r="W208" t="str">
            <v>WO</v>
          </cell>
          <cell r="X208" t="str">
            <v>P</v>
          </cell>
          <cell r="Y208" t="str">
            <v>P</v>
          </cell>
          <cell r="Z208" t="str">
            <v>P</v>
          </cell>
          <cell r="AA208" t="str">
            <v>P</v>
          </cell>
          <cell r="AB208" t="str">
            <v>P</v>
          </cell>
          <cell r="AC208" t="str">
            <v>P</v>
          </cell>
          <cell r="AD208" t="str">
            <v>WO</v>
          </cell>
          <cell r="AE208" t="str">
            <v>WO</v>
          </cell>
          <cell r="AF208" t="str">
            <v>P</v>
          </cell>
          <cell r="AG208" t="str">
            <v>WO</v>
          </cell>
          <cell r="AH208" t="str">
            <v>P</v>
          </cell>
          <cell r="AI208" t="str">
            <v>P</v>
          </cell>
          <cell r="AJ208" t="str">
            <v>P</v>
          </cell>
          <cell r="AK208" t="str">
            <v>P</v>
          </cell>
          <cell r="AL208" t="str">
            <v>P</v>
          </cell>
          <cell r="AM208">
            <v>27</v>
          </cell>
          <cell r="AN208">
            <v>4</v>
          </cell>
          <cell r="AO208">
            <v>0</v>
          </cell>
          <cell r="AP208">
            <v>0</v>
          </cell>
          <cell r="AQ208">
            <v>104</v>
          </cell>
          <cell r="AR208">
            <v>31</v>
          </cell>
        </row>
        <row r="209">
          <cell r="G209" t="str">
            <v>OT HRS.</v>
          </cell>
          <cell r="H209">
            <v>8</v>
          </cell>
          <cell r="I209">
            <v>8</v>
          </cell>
          <cell r="J209">
            <v>8</v>
          </cell>
          <cell r="K209">
            <v>8</v>
          </cell>
          <cell r="L209">
            <v>8</v>
          </cell>
          <cell r="M209">
            <v>8</v>
          </cell>
          <cell r="N209">
            <v>8</v>
          </cell>
          <cell r="O209">
            <v>8</v>
          </cell>
          <cell r="P209">
            <v>8</v>
          </cell>
          <cell r="Q209">
            <v>8</v>
          </cell>
          <cell r="R209">
            <v>8</v>
          </cell>
          <cell r="S209">
            <v>8</v>
          </cell>
          <cell r="T209">
            <v>8</v>
          </cell>
        </row>
        <row r="210">
          <cell r="D210">
            <v>2214733455</v>
          </cell>
          <cell r="E210" t="str">
            <v>SHIV PRAKASH PAL</v>
          </cell>
          <cell r="F210" t="str">
            <v>GAYA RAM PAL</v>
          </cell>
          <cell r="G210" t="str">
            <v>GDA</v>
          </cell>
          <cell r="H210" t="str">
            <v>LEFT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G211" t="str">
            <v>OT HRS.</v>
          </cell>
        </row>
        <row r="212">
          <cell r="D212">
            <v>2214716102</v>
          </cell>
          <cell r="E212" t="str">
            <v>RAHUL SAHU</v>
          </cell>
          <cell r="F212" t="str">
            <v>SATVIR</v>
          </cell>
          <cell r="G212" t="str">
            <v>GDA</v>
          </cell>
          <cell r="H212" t="str">
            <v>P</v>
          </cell>
          <cell r="I212" t="str">
            <v>HD</v>
          </cell>
          <cell r="J212" t="str">
            <v>P</v>
          </cell>
          <cell r="K212" t="str">
            <v>P</v>
          </cell>
          <cell r="L212" t="str">
            <v>WO</v>
          </cell>
          <cell r="M212" t="str">
            <v>P</v>
          </cell>
          <cell r="N212" t="str">
            <v>P</v>
          </cell>
          <cell r="O212" t="str">
            <v>P</v>
          </cell>
          <cell r="Q212" t="str">
            <v>P</v>
          </cell>
          <cell r="R212" t="str">
            <v>P</v>
          </cell>
          <cell r="S212" t="str">
            <v>P</v>
          </cell>
          <cell r="T212" t="str">
            <v>P</v>
          </cell>
          <cell r="U212" t="str">
            <v>P</v>
          </cell>
          <cell r="V212" t="str">
            <v>P</v>
          </cell>
          <cell r="W212" t="str">
            <v>P</v>
          </cell>
          <cell r="X212" t="str">
            <v>P</v>
          </cell>
          <cell r="Y212" t="str">
            <v>P</v>
          </cell>
          <cell r="Z212" t="str">
            <v>P</v>
          </cell>
          <cell r="AA212" t="str">
            <v>P</v>
          </cell>
          <cell r="AB212" t="str">
            <v>P</v>
          </cell>
          <cell r="AC212" t="str">
            <v>P</v>
          </cell>
          <cell r="AD212" t="str">
            <v>P</v>
          </cell>
          <cell r="AE212" t="str">
            <v>WO</v>
          </cell>
          <cell r="AF212" t="str">
            <v>P</v>
          </cell>
          <cell r="AG212" t="str">
            <v>WO</v>
          </cell>
          <cell r="AH212" t="str">
            <v>P</v>
          </cell>
          <cell r="AI212" t="str">
            <v>P</v>
          </cell>
          <cell r="AJ212" t="str">
            <v>P</v>
          </cell>
          <cell r="AK212" t="str">
            <v>WO</v>
          </cell>
          <cell r="AL212" t="str">
            <v>P</v>
          </cell>
          <cell r="AM212">
            <v>25</v>
          </cell>
          <cell r="AN212">
            <v>4</v>
          </cell>
          <cell r="AO212">
            <v>1</v>
          </cell>
          <cell r="AP212">
            <v>0</v>
          </cell>
          <cell r="AQ212">
            <v>71</v>
          </cell>
          <cell r="AR212">
            <v>30</v>
          </cell>
        </row>
        <row r="213">
          <cell r="G213" t="str">
            <v>OT HRS.</v>
          </cell>
          <cell r="H213">
            <v>8</v>
          </cell>
          <cell r="J213">
            <v>8</v>
          </cell>
          <cell r="K213">
            <v>8</v>
          </cell>
          <cell r="M213">
            <v>8</v>
          </cell>
          <cell r="N213">
            <v>8</v>
          </cell>
          <cell r="O213">
            <v>8</v>
          </cell>
          <cell r="Q213">
            <v>8</v>
          </cell>
          <cell r="R213">
            <v>8</v>
          </cell>
          <cell r="S213">
            <v>7</v>
          </cell>
        </row>
        <row r="214">
          <cell r="D214">
            <v>2214732055</v>
          </cell>
          <cell r="E214" t="str">
            <v>SUMIT KUMAR</v>
          </cell>
          <cell r="F214" t="str">
            <v>MANOJ SAH</v>
          </cell>
          <cell r="G214" t="str">
            <v>GDA</v>
          </cell>
          <cell r="H214" t="str">
            <v>P</v>
          </cell>
          <cell r="I214" t="str">
            <v>P</v>
          </cell>
          <cell r="J214" t="str">
            <v>P</v>
          </cell>
          <cell r="K214" t="str">
            <v>WO</v>
          </cell>
          <cell r="L214" t="str">
            <v>P</v>
          </cell>
          <cell r="M214" t="str">
            <v>P</v>
          </cell>
          <cell r="N214" t="str">
            <v>P</v>
          </cell>
          <cell r="O214" t="str">
            <v>P</v>
          </cell>
          <cell r="P214" t="str">
            <v>P</v>
          </cell>
          <cell r="Q214" t="str">
            <v>P</v>
          </cell>
          <cell r="R214" t="str">
            <v>P</v>
          </cell>
          <cell r="S214" t="str">
            <v>P</v>
          </cell>
          <cell r="T214" t="str">
            <v>P</v>
          </cell>
          <cell r="U214" t="str">
            <v>P</v>
          </cell>
          <cell r="V214" t="str">
            <v>P</v>
          </cell>
          <cell r="W214" t="str">
            <v>WO</v>
          </cell>
          <cell r="X214" t="str">
            <v>WO</v>
          </cell>
          <cell r="Y214" t="str">
            <v>P</v>
          </cell>
          <cell r="Z214" t="str">
            <v>P</v>
          </cell>
          <cell r="AA214" t="str">
            <v>P</v>
          </cell>
          <cell r="AB214" t="str">
            <v>P</v>
          </cell>
          <cell r="AC214" t="str">
            <v>P</v>
          </cell>
          <cell r="AD214" t="str">
            <v>P</v>
          </cell>
          <cell r="AE214" t="str">
            <v>WO</v>
          </cell>
          <cell r="AF214" t="str">
            <v>P</v>
          </cell>
          <cell r="AG214" t="str">
            <v>P</v>
          </cell>
          <cell r="AH214" t="str">
            <v>P</v>
          </cell>
          <cell r="AI214" t="str">
            <v>P</v>
          </cell>
          <cell r="AJ214" t="str">
            <v>P</v>
          </cell>
          <cell r="AK214" t="str">
            <v>WO</v>
          </cell>
          <cell r="AL214" t="str">
            <v>P</v>
          </cell>
          <cell r="AM214">
            <v>26</v>
          </cell>
          <cell r="AN214">
            <v>5</v>
          </cell>
          <cell r="AO214">
            <v>0</v>
          </cell>
          <cell r="AP214">
            <v>0</v>
          </cell>
          <cell r="AQ214">
            <v>45</v>
          </cell>
          <cell r="AR214">
            <v>31</v>
          </cell>
        </row>
        <row r="215">
          <cell r="G215" t="str">
            <v>OT HRS.</v>
          </cell>
          <cell r="H215">
            <v>8</v>
          </cell>
          <cell r="I215">
            <v>8</v>
          </cell>
          <cell r="J215">
            <v>5</v>
          </cell>
          <cell r="P215">
            <v>8</v>
          </cell>
          <cell r="T215">
            <v>8</v>
          </cell>
          <cell r="AE215">
            <v>8</v>
          </cell>
        </row>
        <row r="216">
          <cell r="D216">
            <v>2214918747</v>
          </cell>
          <cell r="E216" t="str">
            <v>TINKOO</v>
          </cell>
          <cell r="F216" t="str">
            <v>NARAYAN DAS</v>
          </cell>
          <cell r="G216" t="str">
            <v>GDA</v>
          </cell>
          <cell r="H216" t="str">
            <v>P</v>
          </cell>
          <cell r="I216" t="str">
            <v>HD</v>
          </cell>
          <cell r="J216" t="str">
            <v>P</v>
          </cell>
          <cell r="K216" t="str">
            <v>P</v>
          </cell>
          <cell r="L216" t="str">
            <v>WO</v>
          </cell>
          <cell r="M216" t="str">
            <v>P</v>
          </cell>
          <cell r="N216" t="str">
            <v>P</v>
          </cell>
          <cell r="O216" t="str">
            <v>P</v>
          </cell>
          <cell r="Q216" t="str">
            <v>P</v>
          </cell>
          <cell r="R216" t="str">
            <v>P</v>
          </cell>
          <cell r="S216" t="str">
            <v>P</v>
          </cell>
          <cell r="T216" t="str">
            <v>P</v>
          </cell>
          <cell r="U216" t="str">
            <v>P</v>
          </cell>
          <cell r="V216" t="str">
            <v>P</v>
          </cell>
          <cell r="W216" t="str">
            <v>WO</v>
          </cell>
          <cell r="X216" t="str">
            <v>P</v>
          </cell>
          <cell r="Y216" t="str">
            <v>P</v>
          </cell>
          <cell r="Z216" t="str">
            <v>P</v>
          </cell>
          <cell r="AA216" t="str">
            <v>P</v>
          </cell>
          <cell r="AB216" t="str">
            <v>P</v>
          </cell>
          <cell r="AC216" t="str">
            <v>P</v>
          </cell>
          <cell r="AD216" t="str">
            <v>WO</v>
          </cell>
          <cell r="AF216" t="str">
            <v>P</v>
          </cell>
          <cell r="AH216" t="str">
            <v>P</v>
          </cell>
          <cell r="AI216" t="str">
            <v>P</v>
          </cell>
          <cell r="AJ216" t="str">
            <v>P</v>
          </cell>
          <cell r="AK216" t="str">
            <v>WO</v>
          </cell>
          <cell r="AL216" t="str">
            <v>P</v>
          </cell>
          <cell r="AM216">
            <v>23</v>
          </cell>
          <cell r="AN216">
            <v>4</v>
          </cell>
          <cell r="AO216">
            <v>1</v>
          </cell>
          <cell r="AP216">
            <v>0</v>
          </cell>
          <cell r="AQ216">
            <v>0</v>
          </cell>
          <cell r="AR216">
            <v>28</v>
          </cell>
        </row>
        <row r="217">
          <cell r="G217" t="str">
            <v>OT HRS.</v>
          </cell>
        </row>
        <row r="218">
          <cell r="D218">
            <v>2214923408</v>
          </cell>
          <cell r="E218" t="str">
            <v>BHAWNA SINGH</v>
          </cell>
          <cell r="F218" t="str">
            <v>ROHTAS</v>
          </cell>
          <cell r="G218" t="str">
            <v>ASST.</v>
          </cell>
          <cell r="H218" t="str">
            <v>P</v>
          </cell>
          <cell r="I218" t="str">
            <v>WO</v>
          </cell>
          <cell r="J218" t="str">
            <v>P</v>
          </cell>
          <cell r="K218" t="str">
            <v>P</v>
          </cell>
          <cell r="L218" t="str">
            <v>HD</v>
          </cell>
          <cell r="M218" t="str">
            <v>P</v>
          </cell>
          <cell r="N218" t="str">
            <v>P</v>
          </cell>
          <cell r="O218" t="str">
            <v>P</v>
          </cell>
          <cell r="P218" t="str">
            <v>WO</v>
          </cell>
          <cell r="Q218" t="str">
            <v>P</v>
          </cell>
          <cell r="R218" t="str">
            <v>P</v>
          </cell>
          <cell r="S218" t="str">
            <v>P</v>
          </cell>
          <cell r="T218" t="str">
            <v>P</v>
          </cell>
          <cell r="U218" t="str">
            <v>P</v>
          </cell>
          <cell r="V218" t="str">
            <v>P</v>
          </cell>
          <cell r="W218" t="str">
            <v>P</v>
          </cell>
          <cell r="X218" t="str">
            <v>P</v>
          </cell>
          <cell r="Y218" t="str">
            <v>P</v>
          </cell>
          <cell r="Z218" t="str">
            <v>P</v>
          </cell>
          <cell r="AA218" t="str">
            <v>P</v>
          </cell>
          <cell r="AB218" t="str">
            <v>P</v>
          </cell>
          <cell r="AC218" t="str">
            <v>P</v>
          </cell>
          <cell r="AD218" t="str">
            <v>P</v>
          </cell>
          <cell r="AE218" t="str">
            <v>P</v>
          </cell>
          <cell r="AF218" t="str">
            <v>P</v>
          </cell>
          <cell r="AG218" t="str">
            <v>WO</v>
          </cell>
          <cell r="AH218" t="str">
            <v>WO</v>
          </cell>
          <cell r="AI218" t="str">
            <v>P</v>
          </cell>
          <cell r="AJ218" t="str">
            <v>P</v>
          </cell>
          <cell r="AK218" t="str">
            <v>P</v>
          </cell>
          <cell r="AL218" t="str">
            <v>P</v>
          </cell>
          <cell r="AM218">
            <v>26</v>
          </cell>
          <cell r="AN218">
            <v>4</v>
          </cell>
          <cell r="AO218">
            <v>1</v>
          </cell>
          <cell r="AP218">
            <v>0</v>
          </cell>
          <cell r="AQ218">
            <v>96</v>
          </cell>
          <cell r="AR218">
            <v>31</v>
          </cell>
        </row>
        <row r="219">
          <cell r="G219" t="str">
            <v>OT HRS.</v>
          </cell>
          <cell r="J219">
            <v>8</v>
          </cell>
          <cell r="K219">
            <v>8</v>
          </cell>
          <cell r="M219">
            <v>8</v>
          </cell>
          <cell r="N219">
            <v>8</v>
          </cell>
          <cell r="O219">
            <v>8</v>
          </cell>
          <cell r="Q219">
            <v>8</v>
          </cell>
          <cell r="R219">
            <v>8</v>
          </cell>
          <cell r="S219">
            <v>8</v>
          </cell>
          <cell r="T219">
            <v>8</v>
          </cell>
          <cell r="U219">
            <v>8</v>
          </cell>
          <cell r="V219">
            <v>8</v>
          </cell>
          <cell r="W219">
            <v>8</v>
          </cell>
        </row>
        <row r="220">
          <cell r="D220">
            <v>2214510232</v>
          </cell>
          <cell r="E220" t="str">
            <v>PUSHPENDRA KUMAR</v>
          </cell>
          <cell r="F220" t="str">
            <v>RAMVIR SINGH</v>
          </cell>
          <cell r="G220" t="str">
            <v>GDA</v>
          </cell>
          <cell r="H220" t="str">
            <v>WO</v>
          </cell>
          <cell r="I220" t="str">
            <v>P</v>
          </cell>
          <cell r="J220" t="str">
            <v>P</v>
          </cell>
          <cell r="K220" t="str">
            <v>P</v>
          </cell>
          <cell r="L220" t="str">
            <v>P</v>
          </cell>
          <cell r="M220" t="str">
            <v>P</v>
          </cell>
          <cell r="N220" t="str">
            <v>P</v>
          </cell>
          <cell r="O220" t="str">
            <v>P</v>
          </cell>
          <cell r="P220" t="str">
            <v>P</v>
          </cell>
          <cell r="Q220" t="str">
            <v>P</v>
          </cell>
          <cell r="R220" t="str">
            <v>P</v>
          </cell>
          <cell r="S220" t="str">
            <v>P</v>
          </cell>
          <cell r="T220" t="str">
            <v>P</v>
          </cell>
          <cell r="U220" t="str">
            <v>WO</v>
          </cell>
          <cell r="V220" t="str">
            <v>P</v>
          </cell>
          <cell r="W220" t="str">
            <v>P</v>
          </cell>
          <cell r="X220" t="str">
            <v>P</v>
          </cell>
          <cell r="Y220" t="str">
            <v>P</v>
          </cell>
          <cell r="Z220" t="str">
            <v>P</v>
          </cell>
          <cell r="AA220" t="str">
            <v>P</v>
          </cell>
          <cell r="AB220" t="str">
            <v>P</v>
          </cell>
          <cell r="AC220" t="str">
            <v>WO</v>
          </cell>
          <cell r="AD220" t="str">
            <v>P</v>
          </cell>
          <cell r="AE220" t="str">
            <v>P</v>
          </cell>
          <cell r="AF220" t="str">
            <v>P</v>
          </cell>
          <cell r="AG220" t="str">
            <v>P</v>
          </cell>
          <cell r="AH220" t="str">
            <v>P</v>
          </cell>
          <cell r="AI220" t="str">
            <v>P</v>
          </cell>
          <cell r="AJ220" t="str">
            <v>P</v>
          </cell>
          <cell r="AK220" t="str">
            <v>WO</v>
          </cell>
          <cell r="AL220" t="str">
            <v>P</v>
          </cell>
          <cell r="AM220">
            <v>27</v>
          </cell>
          <cell r="AN220">
            <v>4</v>
          </cell>
          <cell r="AO220">
            <v>0</v>
          </cell>
          <cell r="AP220">
            <v>0</v>
          </cell>
          <cell r="AQ220">
            <v>16</v>
          </cell>
          <cell r="AR220">
            <v>31</v>
          </cell>
        </row>
        <row r="221">
          <cell r="G221" t="str">
            <v>OT HRS.</v>
          </cell>
          <cell r="U221">
            <v>8</v>
          </cell>
          <cell r="AC221">
            <v>8</v>
          </cell>
        </row>
        <row r="222">
          <cell r="D222">
            <v>1013721592</v>
          </cell>
          <cell r="E222" t="str">
            <v>SURYA NATH</v>
          </cell>
          <cell r="F222" t="str">
            <v>L.P.SINGH</v>
          </cell>
          <cell r="G222" t="str">
            <v>GDA</v>
          </cell>
          <cell r="H222" t="str">
            <v>P</v>
          </cell>
          <cell r="I222" t="str">
            <v>P</v>
          </cell>
          <cell r="J222" t="str">
            <v>P</v>
          </cell>
          <cell r="K222" t="str">
            <v>P</v>
          </cell>
          <cell r="L222" t="str">
            <v>P</v>
          </cell>
          <cell r="M222" t="str">
            <v>P</v>
          </cell>
          <cell r="N222" t="str">
            <v>WO</v>
          </cell>
          <cell r="P222" t="str">
            <v>P</v>
          </cell>
          <cell r="Q222" t="str">
            <v>P</v>
          </cell>
          <cell r="R222" t="str">
            <v>P</v>
          </cell>
          <cell r="S222" t="str">
            <v>P</v>
          </cell>
          <cell r="T222" t="str">
            <v>WO</v>
          </cell>
          <cell r="Y222" t="str">
            <v>P</v>
          </cell>
          <cell r="Z222" t="str">
            <v>P</v>
          </cell>
          <cell r="AA222" t="str">
            <v>P</v>
          </cell>
          <cell r="AB222" t="str">
            <v>P</v>
          </cell>
          <cell r="AC222" t="str">
            <v>P</v>
          </cell>
          <cell r="AD222" t="str">
            <v>WO</v>
          </cell>
          <cell r="AM222">
            <v>15</v>
          </cell>
          <cell r="AN222">
            <v>3</v>
          </cell>
          <cell r="AO222">
            <v>0</v>
          </cell>
          <cell r="AP222">
            <v>0</v>
          </cell>
          <cell r="AQ222">
            <v>0</v>
          </cell>
          <cell r="AR222">
            <v>18</v>
          </cell>
        </row>
        <row r="223">
          <cell r="G223" t="str">
            <v>OT HRS.</v>
          </cell>
        </row>
        <row r="224">
          <cell r="D224">
            <v>1013875994</v>
          </cell>
          <cell r="E224" t="str">
            <v>GORELAL SAH</v>
          </cell>
          <cell r="F224" t="str">
            <v>BALESHWAR SAH</v>
          </cell>
          <cell r="G224" t="str">
            <v>GDA</v>
          </cell>
          <cell r="H224" t="str">
            <v>P</v>
          </cell>
          <cell r="I224" t="str">
            <v>P</v>
          </cell>
          <cell r="J224" t="str">
            <v>P</v>
          </cell>
          <cell r="K224" t="str">
            <v>P</v>
          </cell>
          <cell r="L224" t="str">
            <v>P</v>
          </cell>
          <cell r="M224" t="str">
            <v>P</v>
          </cell>
          <cell r="N224" t="str">
            <v>P</v>
          </cell>
          <cell r="O224" t="str">
            <v>WO</v>
          </cell>
          <cell r="P224" t="str">
            <v>P</v>
          </cell>
          <cell r="Q224" t="str">
            <v>P</v>
          </cell>
          <cell r="R224" t="str">
            <v>P</v>
          </cell>
          <cell r="S224" t="str">
            <v>P</v>
          </cell>
          <cell r="T224" t="str">
            <v>P</v>
          </cell>
          <cell r="U224" t="str">
            <v>WO</v>
          </cell>
          <cell r="V224" t="str">
            <v>P</v>
          </cell>
          <cell r="W224" t="str">
            <v>P</v>
          </cell>
          <cell r="X224" t="str">
            <v>P</v>
          </cell>
          <cell r="Y224" t="str">
            <v>P</v>
          </cell>
          <cell r="Z224" t="str">
            <v>P</v>
          </cell>
          <cell r="AA224" t="str">
            <v>P</v>
          </cell>
          <cell r="AB224" t="str">
            <v>WO</v>
          </cell>
          <cell r="AC224" t="str">
            <v>P</v>
          </cell>
          <cell r="AD224" t="str">
            <v>P</v>
          </cell>
          <cell r="AE224" t="str">
            <v>P</v>
          </cell>
          <cell r="AF224" t="str">
            <v>P</v>
          </cell>
          <cell r="AG224" t="str">
            <v>P</v>
          </cell>
          <cell r="AH224" t="str">
            <v>P</v>
          </cell>
          <cell r="AI224" t="str">
            <v>P</v>
          </cell>
          <cell r="AJ224" t="str">
            <v>WO</v>
          </cell>
          <cell r="AK224" t="str">
            <v>P</v>
          </cell>
          <cell r="AL224" t="str">
            <v>P</v>
          </cell>
          <cell r="AM224">
            <v>27</v>
          </cell>
          <cell r="AN224">
            <v>4</v>
          </cell>
          <cell r="AO224">
            <v>0</v>
          </cell>
          <cell r="AP224">
            <v>0</v>
          </cell>
          <cell r="AQ224">
            <v>173</v>
          </cell>
          <cell r="AR224">
            <v>31</v>
          </cell>
        </row>
        <row r="225">
          <cell r="G225" t="str">
            <v>OT HRS.</v>
          </cell>
          <cell r="H225">
            <v>8</v>
          </cell>
          <cell r="I225">
            <v>8</v>
          </cell>
          <cell r="J225">
            <v>8</v>
          </cell>
          <cell r="K225">
            <v>8</v>
          </cell>
          <cell r="L225">
            <v>8</v>
          </cell>
          <cell r="M225">
            <v>8</v>
          </cell>
          <cell r="N225">
            <v>8</v>
          </cell>
          <cell r="O225">
            <v>16</v>
          </cell>
          <cell r="P225">
            <v>8</v>
          </cell>
          <cell r="Q225">
            <v>8</v>
          </cell>
          <cell r="R225">
            <v>8</v>
          </cell>
          <cell r="S225">
            <v>8</v>
          </cell>
          <cell r="T225">
            <v>8</v>
          </cell>
          <cell r="U225">
            <v>16</v>
          </cell>
          <cell r="V225">
            <v>8</v>
          </cell>
          <cell r="W225">
            <v>8</v>
          </cell>
          <cell r="X225">
            <v>8</v>
          </cell>
          <cell r="Y225">
            <v>5</v>
          </cell>
          <cell r="AB225">
            <v>8</v>
          </cell>
          <cell r="AJ225">
            <v>8</v>
          </cell>
        </row>
        <row r="226">
          <cell r="D226">
            <v>2214925255</v>
          </cell>
          <cell r="E226" t="str">
            <v>SANDHYA</v>
          </cell>
          <cell r="F226" t="str">
            <v>JITENDER KUMAR</v>
          </cell>
          <cell r="G226" t="str">
            <v>GDA</v>
          </cell>
          <cell r="H226" t="str">
            <v>P</v>
          </cell>
          <cell r="I226" t="str">
            <v>P</v>
          </cell>
          <cell r="J226" t="str">
            <v>P</v>
          </cell>
          <cell r="K226" t="str">
            <v>WO</v>
          </cell>
          <cell r="L226" t="str">
            <v>P</v>
          </cell>
          <cell r="M226" t="str">
            <v>P</v>
          </cell>
          <cell r="N226" t="str">
            <v>P</v>
          </cell>
          <cell r="O226" t="str">
            <v>P</v>
          </cell>
          <cell r="P226" t="str">
            <v>P</v>
          </cell>
          <cell r="Q226" t="str">
            <v>P</v>
          </cell>
          <cell r="R226" t="str">
            <v>P</v>
          </cell>
          <cell r="S226" t="str">
            <v>WO</v>
          </cell>
          <cell r="T226" t="str">
            <v>P</v>
          </cell>
          <cell r="U226" t="str">
            <v>P</v>
          </cell>
          <cell r="V226" t="str">
            <v>P</v>
          </cell>
          <cell r="W226" t="str">
            <v>P</v>
          </cell>
          <cell r="X226" t="str">
            <v>P</v>
          </cell>
          <cell r="Y226" t="str">
            <v>P</v>
          </cell>
          <cell r="Z226" t="str">
            <v>P</v>
          </cell>
          <cell r="AA226" t="str">
            <v>WO</v>
          </cell>
          <cell r="AB226" t="str">
            <v>P</v>
          </cell>
          <cell r="AC226" t="str">
            <v>P</v>
          </cell>
          <cell r="AD226" t="str">
            <v>P</v>
          </cell>
          <cell r="AE226" t="str">
            <v>P</v>
          </cell>
          <cell r="AF226" t="str">
            <v>P</v>
          </cell>
          <cell r="AG226" t="str">
            <v>P</v>
          </cell>
          <cell r="AH226" t="str">
            <v>P</v>
          </cell>
          <cell r="AI226" t="str">
            <v>WO</v>
          </cell>
          <cell r="AJ226" t="str">
            <v>P</v>
          </cell>
          <cell r="AK226" t="str">
            <v>P</v>
          </cell>
          <cell r="AL226" t="str">
            <v>P</v>
          </cell>
          <cell r="AM226">
            <v>27</v>
          </cell>
          <cell r="AN226">
            <v>4</v>
          </cell>
          <cell r="AO226">
            <v>0</v>
          </cell>
          <cell r="AP226">
            <v>0</v>
          </cell>
          <cell r="AQ226">
            <v>49</v>
          </cell>
          <cell r="AR226">
            <v>31</v>
          </cell>
        </row>
        <row r="227">
          <cell r="G227" t="str">
            <v>OT HRS.</v>
          </cell>
          <cell r="H227">
            <v>8</v>
          </cell>
          <cell r="I227">
            <v>8</v>
          </cell>
          <cell r="J227">
            <v>8</v>
          </cell>
          <cell r="K227">
            <v>9</v>
          </cell>
          <cell r="AA227">
            <v>8</v>
          </cell>
          <cell r="AI227">
            <v>8</v>
          </cell>
        </row>
        <row r="228">
          <cell r="D228">
            <v>1114626427</v>
          </cell>
          <cell r="E228" t="str">
            <v>PREM WATI</v>
          </cell>
          <cell r="F228" t="str">
            <v>MAHENDER KUMAR</v>
          </cell>
          <cell r="G228" t="str">
            <v>TOILOR</v>
          </cell>
          <cell r="H228" t="str">
            <v>P</v>
          </cell>
          <cell r="I228" t="str">
            <v>HD</v>
          </cell>
          <cell r="J228" t="str">
            <v>P</v>
          </cell>
          <cell r="K228" t="str">
            <v>P</v>
          </cell>
          <cell r="L228" t="str">
            <v>WO</v>
          </cell>
          <cell r="M228" t="str">
            <v>P</v>
          </cell>
          <cell r="N228" t="str">
            <v>P</v>
          </cell>
          <cell r="O228" t="str">
            <v>P</v>
          </cell>
          <cell r="P228" t="str">
            <v>CL</v>
          </cell>
          <cell r="Q228" t="str">
            <v>P</v>
          </cell>
          <cell r="R228" t="str">
            <v>P</v>
          </cell>
          <cell r="S228" t="str">
            <v>P</v>
          </cell>
          <cell r="T228" t="str">
            <v>WO</v>
          </cell>
          <cell r="U228" t="str">
            <v>P</v>
          </cell>
          <cell r="V228" t="str">
            <v>P</v>
          </cell>
          <cell r="W228" t="str">
            <v>WO</v>
          </cell>
          <cell r="X228" t="str">
            <v>P</v>
          </cell>
          <cell r="Y228" t="str">
            <v>P</v>
          </cell>
          <cell r="Z228" t="str">
            <v>P</v>
          </cell>
          <cell r="AA228" t="str">
            <v>P</v>
          </cell>
          <cell r="AB228" t="str">
            <v>P</v>
          </cell>
          <cell r="AC228" t="str">
            <v>P</v>
          </cell>
          <cell r="AD228" t="str">
            <v>WO</v>
          </cell>
          <cell r="AF228" t="str">
            <v>P</v>
          </cell>
          <cell r="AH228" t="str">
            <v>P</v>
          </cell>
          <cell r="AI228" t="str">
            <v>P</v>
          </cell>
          <cell r="AJ228" t="str">
            <v>P</v>
          </cell>
          <cell r="AK228" t="str">
            <v>WO</v>
          </cell>
          <cell r="AL228" t="str">
            <v>P</v>
          </cell>
          <cell r="AM228">
            <v>22</v>
          </cell>
          <cell r="AN228">
            <v>5</v>
          </cell>
          <cell r="AO228">
            <v>1</v>
          </cell>
          <cell r="AP228">
            <v>1</v>
          </cell>
          <cell r="AQ228">
            <v>0</v>
          </cell>
          <cell r="AR228">
            <v>29</v>
          </cell>
        </row>
        <row r="229">
          <cell r="G229" t="str">
            <v>OT HRS.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1"/>
  <sheetViews>
    <sheetView showGridLines="0" zoomScale="98" zoomScaleNormal="98" zoomScaleSheetLayoutView="100" zoomScalePageLayoutView="0" workbookViewId="0" topLeftCell="A76">
      <selection activeCell="AA70" sqref="AA70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6.140625" style="4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20.25">
      <c r="A3" s="85" t="s">
        <v>375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29"/>
      <c r="E6" s="29"/>
      <c r="F6" s="29"/>
      <c r="G6" s="29"/>
      <c r="H6" s="29"/>
      <c r="I6" s="29"/>
      <c r="J6" s="29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6" t="s">
        <v>15</v>
      </c>
      <c r="B8" s="86"/>
      <c r="C8" s="86"/>
      <c r="D8" s="29">
        <v>31</v>
      </c>
      <c r="E8" s="29"/>
      <c r="F8" s="29"/>
      <c r="G8" s="29"/>
      <c r="H8" s="29"/>
      <c r="I8" s="29"/>
      <c r="J8" s="29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f>VLOOKUP(B11,'[1]WITHOUT PF'!$B$6:$AL$173,37,0)</f>
        <v>25</v>
      </c>
      <c r="G11" s="1">
        <f>VLOOKUP(B11,'[1]WITHOUT PF'!$B$6:$AM$173,38,0)</f>
        <v>4</v>
      </c>
      <c r="H11" s="1">
        <f>VLOOKUP(B11,'[1]WITHOUT PF'!$B$6:$AN$173,39,0)</f>
        <v>1</v>
      </c>
      <c r="I11" s="1">
        <f>VLOOKUP(B11,'[1]WITHOUT PF'!$B$6:$AO$173,40,0)</f>
        <v>1</v>
      </c>
      <c r="J11" s="2">
        <f>SUM(F11:I11)</f>
        <v>31</v>
      </c>
      <c r="K11" s="2">
        <v>16064</v>
      </c>
      <c r="L11" s="2">
        <f>(K11/D$8*J11)</f>
        <v>16064.000000000002</v>
      </c>
      <c r="M11" s="1">
        <f>ROUNDUP(L11*0.75%,0)</f>
        <v>121</v>
      </c>
      <c r="N11" s="1">
        <v>0</v>
      </c>
      <c r="O11" s="2">
        <f aca="true" t="shared" si="0" ref="O11:O79">L11-M11-N11</f>
        <v>15943.000000000002</v>
      </c>
      <c r="P11" s="22"/>
      <c r="Q11" s="15" t="s">
        <v>45</v>
      </c>
      <c r="R11" s="15" t="s">
        <v>61</v>
      </c>
      <c r="S11" s="15" t="s">
        <v>46</v>
      </c>
      <c r="T11" s="15" t="s">
        <v>47</v>
      </c>
    </row>
    <row r="12" spans="1:20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f>VLOOKUP(B12,'[1]WITHOUT PF'!$B$6:$AL$173,37,0)</f>
        <v>26</v>
      </c>
      <c r="G12" s="1">
        <f>VLOOKUP(B12,'[1]WITHOUT PF'!$B$6:$AM$173,38,0)</f>
        <v>4</v>
      </c>
      <c r="H12" s="1">
        <f>VLOOKUP(B12,'[1]WITHOUT PF'!$B$6:$AN$173,39,0)</f>
        <v>1</v>
      </c>
      <c r="I12" s="1">
        <f>VLOOKUP(B12,'[1]WITHOUT PF'!$B$6:$AO$173,40,0)</f>
        <v>0</v>
      </c>
      <c r="J12" s="2">
        <f aca="true" t="shared" si="1" ref="J12:J73">SUM(F12:I12)</f>
        <v>31</v>
      </c>
      <c r="K12" s="2">
        <v>19473</v>
      </c>
      <c r="L12" s="2">
        <f aca="true" t="shared" si="2" ref="L12:L79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 t="s">
        <v>76</v>
      </c>
      <c r="T12" s="15" t="s">
        <v>77</v>
      </c>
    </row>
    <row r="13" spans="1:20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f>VLOOKUP(B13,'[1]WITHOUT PF'!$B$6:$AL$173,37,0)</f>
        <v>26</v>
      </c>
      <c r="G13" s="1">
        <f>VLOOKUP(B13,'[1]WITHOUT PF'!$B$6:$AM$173,38,0)</f>
        <v>4</v>
      </c>
      <c r="H13" s="1">
        <f>VLOOKUP(B13,'[1]WITHOUT PF'!$B$6:$AN$173,39,0)</f>
        <v>0</v>
      </c>
      <c r="I13" s="1">
        <f>VLOOKUP(B13,'[1]WITHOUT PF'!$B$6:$AO$173,40,0)</f>
        <v>1</v>
      </c>
      <c r="J13" s="2">
        <f t="shared" si="1"/>
        <v>31</v>
      </c>
      <c r="K13" s="2">
        <v>17693</v>
      </c>
      <c r="L13" s="2">
        <f t="shared" si="2"/>
        <v>17693</v>
      </c>
      <c r="M13" s="1">
        <f aca="true" t="shared" si="3" ref="M13:M74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 t="s">
        <v>98</v>
      </c>
      <c r="T13" s="15" t="s">
        <v>99</v>
      </c>
    </row>
    <row r="14" spans="1:20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f>VLOOKUP(B14,'[1]WITHOUT PF'!$B$6:$AL$173,37,0)</f>
        <v>26</v>
      </c>
      <c r="G14" s="1">
        <f>VLOOKUP(B14,'[1]WITHOUT PF'!$B$6:$AM$173,38,0)</f>
        <v>4</v>
      </c>
      <c r="H14" s="1">
        <f>VLOOKUP(B14,'[1]WITHOUT PF'!$B$6:$AN$173,39,0)</f>
        <v>0</v>
      </c>
      <c r="I14" s="1">
        <f>VLOOKUP(B14,'[1]WITHOUT PF'!$B$6:$AO$173,40,0)</f>
        <v>1</v>
      </c>
      <c r="J14" s="2">
        <f t="shared" si="1"/>
        <v>31</v>
      </c>
      <c r="K14" s="2">
        <v>17693</v>
      </c>
      <c r="L14" s="2">
        <f t="shared" si="2"/>
        <v>17693</v>
      </c>
      <c r="M14" s="1">
        <f t="shared" si="3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 t="s">
        <v>100</v>
      </c>
      <c r="T14" s="15" t="s">
        <v>261</v>
      </c>
    </row>
    <row r="15" spans="1:20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f>VLOOKUP(B15,'[1]WITHOUT PF'!$B$6:$AL$173,37,0)</f>
        <v>27</v>
      </c>
      <c r="G15" s="1">
        <f>VLOOKUP(B15,'[1]WITHOUT PF'!$B$6:$AM$173,38,0)</f>
        <v>4</v>
      </c>
      <c r="H15" s="1">
        <f>VLOOKUP(B15,'[1]WITHOUT PF'!$B$6:$AN$173,39,0)</f>
        <v>0</v>
      </c>
      <c r="I15" s="1">
        <f>VLOOKUP(B15,'[1]WITHOUT PF'!$B$6:$AO$173,40,0)</f>
        <v>0</v>
      </c>
      <c r="J15" s="2">
        <f t="shared" si="1"/>
        <v>31</v>
      </c>
      <c r="K15" s="2">
        <v>17693</v>
      </c>
      <c r="L15" s="2">
        <f t="shared" si="2"/>
        <v>17693</v>
      </c>
      <c r="M15" s="1">
        <f t="shared" si="3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 t="s">
        <v>73</v>
      </c>
      <c r="T15" s="15" t="s">
        <v>74</v>
      </c>
    </row>
    <row r="16" spans="1:20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f>VLOOKUP(B16,'[1]WITHOUT PF'!$B$6:$AL$173,37,0)</f>
        <v>26</v>
      </c>
      <c r="G16" s="1">
        <f>VLOOKUP(B16,'[1]WITHOUT PF'!$B$6:$AM$173,38,0)</f>
        <v>4</v>
      </c>
      <c r="H16" s="1">
        <f>VLOOKUP(B16,'[1]WITHOUT PF'!$B$6:$AN$173,39,0)</f>
        <v>0</v>
      </c>
      <c r="I16" s="1">
        <f>VLOOKUP(B16,'[1]WITHOUT PF'!$B$6:$AO$173,40,0)</f>
        <v>1</v>
      </c>
      <c r="J16" s="2">
        <f t="shared" si="1"/>
        <v>31</v>
      </c>
      <c r="K16" s="2">
        <v>16064</v>
      </c>
      <c r="L16" s="2">
        <f t="shared" si="2"/>
        <v>16064.000000000002</v>
      </c>
      <c r="M16" s="1">
        <f t="shared" si="3"/>
        <v>121</v>
      </c>
      <c r="N16" s="1">
        <v>0</v>
      </c>
      <c r="O16" s="2">
        <f t="shared" si="0"/>
        <v>15943.000000000002</v>
      </c>
      <c r="P16" s="22"/>
      <c r="Q16" s="15" t="s">
        <v>31</v>
      </c>
      <c r="R16" s="15" t="s">
        <v>144</v>
      </c>
      <c r="S16" s="15" t="s">
        <v>145</v>
      </c>
      <c r="T16" s="15" t="s">
        <v>146</v>
      </c>
    </row>
    <row r="17" spans="1:20" s="3" customFormat="1" ht="24.75" customHeight="1">
      <c r="A17" s="21">
        <v>7</v>
      </c>
      <c r="B17" s="10">
        <v>2214809717</v>
      </c>
      <c r="C17" s="14" t="s">
        <v>339</v>
      </c>
      <c r="D17" s="14" t="s">
        <v>340</v>
      </c>
      <c r="E17" s="25" t="s">
        <v>26</v>
      </c>
      <c r="F17" s="11">
        <f>VLOOKUP(B17,'[1]WITHOUT PF'!$B$6:$AL$173,37,0)</f>
        <v>22</v>
      </c>
      <c r="G17" s="1">
        <f>VLOOKUP(B17,'[1]WITHOUT PF'!$B$6:$AM$173,38,0)</f>
        <v>3</v>
      </c>
      <c r="H17" s="1">
        <f>VLOOKUP(B17,'[1]WITHOUT PF'!$B$6:$AN$173,39,0)</f>
        <v>1</v>
      </c>
      <c r="I17" s="1">
        <f>VLOOKUP(B17,'[1]WITHOUT PF'!$B$6:$AO$173,40,0)</f>
        <v>1</v>
      </c>
      <c r="J17" s="2">
        <f t="shared" si="1"/>
        <v>27</v>
      </c>
      <c r="K17" s="2">
        <v>16064</v>
      </c>
      <c r="L17" s="2">
        <f t="shared" si="2"/>
        <v>13991.225806451614</v>
      </c>
      <c r="M17" s="1">
        <f t="shared" si="3"/>
        <v>105</v>
      </c>
      <c r="N17" s="1">
        <v>0</v>
      </c>
      <c r="O17" s="2">
        <f t="shared" si="0"/>
        <v>13886.225806451614</v>
      </c>
      <c r="P17" s="22"/>
      <c r="Q17" s="15" t="s">
        <v>43</v>
      </c>
      <c r="R17" s="15" t="s">
        <v>347</v>
      </c>
      <c r="S17" s="15" t="s">
        <v>348</v>
      </c>
      <c r="T17" s="15" t="s">
        <v>349</v>
      </c>
    </row>
    <row r="18" spans="1:20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f>VLOOKUP(B18,'[1]WITHOUT PF'!$B$6:$AL$173,37,0)</f>
        <v>26</v>
      </c>
      <c r="G18" s="1">
        <f>VLOOKUP(B18,'[1]WITHOUT PF'!$B$6:$AM$173,38,0)</f>
        <v>4</v>
      </c>
      <c r="H18" s="1">
        <f>VLOOKUP(B18,'[1]WITHOUT PF'!$B$6:$AN$173,39,0)</f>
        <v>0</v>
      </c>
      <c r="I18" s="1">
        <f>VLOOKUP(B18,'[1]WITHOUT PF'!$B$6:$AO$173,40,0)</f>
        <v>1</v>
      </c>
      <c r="J18" s="2">
        <f t="shared" si="1"/>
        <v>31</v>
      </c>
      <c r="K18" s="2">
        <v>16064</v>
      </c>
      <c r="L18" s="2">
        <f t="shared" si="2"/>
        <v>16064.000000000002</v>
      </c>
      <c r="M18" s="1">
        <f t="shared" si="3"/>
        <v>121</v>
      </c>
      <c r="N18" s="1">
        <v>0</v>
      </c>
      <c r="O18" s="2">
        <f t="shared" si="0"/>
        <v>15943.000000000002</v>
      </c>
      <c r="P18" s="22"/>
      <c r="Q18" s="15" t="s">
        <v>350</v>
      </c>
      <c r="R18" s="15" t="s">
        <v>351</v>
      </c>
      <c r="S18" s="15" t="s">
        <v>297</v>
      </c>
      <c r="T18" s="15" t="s">
        <v>352</v>
      </c>
    </row>
    <row r="19" spans="1:20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f>VLOOKUP(B19,'[1]WITHOUT PF'!$B$6:$AL$173,37,0)</f>
        <v>22</v>
      </c>
      <c r="G19" s="1">
        <f>VLOOKUP(B19,'[1]WITHOUT PF'!$B$6:$AM$173,38,0)</f>
        <v>3</v>
      </c>
      <c r="H19" s="1">
        <f>VLOOKUP(B19,'[1]WITHOUT PF'!$B$6:$AN$173,39,0)</f>
        <v>1</v>
      </c>
      <c r="I19" s="1">
        <f>VLOOKUP(B19,'[1]WITHOUT PF'!$B$6:$AO$173,40,0)</f>
        <v>1</v>
      </c>
      <c r="J19" s="2">
        <f t="shared" si="1"/>
        <v>27</v>
      </c>
      <c r="K19" s="2">
        <v>16064</v>
      </c>
      <c r="L19" s="2">
        <f t="shared" si="2"/>
        <v>13991.225806451614</v>
      </c>
      <c r="M19" s="1">
        <f t="shared" si="3"/>
        <v>105</v>
      </c>
      <c r="N19" s="1">
        <v>0</v>
      </c>
      <c r="O19" s="2">
        <f t="shared" si="0"/>
        <v>13886.225806451614</v>
      </c>
      <c r="P19" s="22"/>
      <c r="Q19" s="15" t="s">
        <v>162</v>
      </c>
      <c r="R19" s="15" t="s">
        <v>163</v>
      </c>
      <c r="S19" s="15" t="s">
        <v>164</v>
      </c>
      <c r="T19" s="15" t="s">
        <v>165</v>
      </c>
    </row>
    <row r="20" spans="1:20" s="3" customFormat="1" ht="24.75" customHeight="1">
      <c r="A20" s="21">
        <v>10</v>
      </c>
      <c r="B20" s="10">
        <v>2214585649</v>
      </c>
      <c r="C20" s="14" t="s">
        <v>343</v>
      </c>
      <c r="D20" s="14" t="s">
        <v>344</v>
      </c>
      <c r="E20" s="25" t="s">
        <v>26</v>
      </c>
      <c r="F20" s="11">
        <f>VLOOKUP(B20,'[1]WITHOUT PF'!$B$6:$AL$173,37,0)</f>
        <v>26</v>
      </c>
      <c r="G20" s="1">
        <f>VLOOKUP(B20,'[1]WITHOUT PF'!$B$6:$AM$173,38,0)</f>
        <v>4</v>
      </c>
      <c r="H20" s="1">
        <f>VLOOKUP(B20,'[1]WITHOUT PF'!$B$6:$AN$173,39,0)</f>
        <v>0</v>
      </c>
      <c r="I20" s="1">
        <f>VLOOKUP(B20,'[1]WITHOUT PF'!$B$6:$AO$173,40,0)</f>
        <v>1</v>
      </c>
      <c r="J20" s="2">
        <f t="shared" si="1"/>
        <v>31</v>
      </c>
      <c r="K20" s="2">
        <v>16064</v>
      </c>
      <c r="L20" s="2">
        <f t="shared" si="2"/>
        <v>16064.000000000002</v>
      </c>
      <c r="M20" s="1">
        <f t="shared" si="3"/>
        <v>121</v>
      </c>
      <c r="N20" s="1">
        <v>0</v>
      </c>
      <c r="O20" s="2">
        <f t="shared" si="0"/>
        <v>15943.000000000002</v>
      </c>
      <c r="P20" s="22"/>
      <c r="Q20" s="15" t="s">
        <v>29</v>
      </c>
      <c r="R20" s="15" t="s">
        <v>353</v>
      </c>
      <c r="S20" s="15" t="s">
        <v>56</v>
      </c>
      <c r="T20" s="15" t="s">
        <v>354</v>
      </c>
    </row>
    <row r="21" spans="1:20" s="3" customFormat="1" ht="24.75" customHeight="1">
      <c r="A21" s="21">
        <v>11</v>
      </c>
      <c r="B21" s="10">
        <v>2214809723</v>
      </c>
      <c r="C21" s="14" t="s">
        <v>345</v>
      </c>
      <c r="D21" s="14" t="s">
        <v>346</v>
      </c>
      <c r="E21" s="25" t="s">
        <v>26</v>
      </c>
      <c r="F21" s="11">
        <f>VLOOKUP(B21,'[1]WITHOUT PF'!$B$6:$AL$173,37,0)</f>
        <v>24</v>
      </c>
      <c r="G21" s="1">
        <f>VLOOKUP(B21,'[1]WITHOUT PF'!$B$6:$AM$173,38,0)</f>
        <v>4</v>
      </c>
      <c r="H21" s="1">
        <f>VLOOKUP(B21,'[1]WITHOUT PF'!$B$6:$AN$173,39,0)</f>
        <v>0</v>
      </c>
      <c r="I21" s="1">
        <f>VLOOKUP(B21,'[1]WITHOUT PF'!$B$6:$AO$173,40,0)</f>
        <v>1</v>
      </c>
      <c r="J21" s="2">
        <f t="shared" si="1"/>
        <v>29</v>
      </c>
      <c r="K21" s="2">
        <v>16064</v>
      </c>
      <c r="L21" s="2">
        <f t="shared" si="2"/>
        <v>15027.612903225809</v>
      </c>
      <c r="M21" s="1">
        <f t="shared" si="3"/>
        <v>113</v>
      </c>
      <c r="N21" s="1">
        <v>0</v>
      </c>
      <c r="O21" s="2">
        <f t="shared" si="0"/>
        <v>14914.612903225809</v>
      </c>
      <c r="P21" s="22"/>
      <c r="Q21" s="15" t="s">
        <v>29</v>
      </c>
      <c r="R21" s="15" t="s">
        <v>355</v>
      </c>
      <c r="S21" s="15" t="s">
        <v>356</v>
      </c>
      <c r="T21" s="15" t="s">
        <v>357</v>
      </c>
    </row>
    <row r="22" spans="1:20" s="3" customFormat="1" ht="24.75" customHeight="1">
      <c r="A22" s="21">
        <v>12</v>
      </c>
      <c r="B22" s="10">
        <v>2214816320</v>
      </c>
      <c r="C22" s="14" t="s">
        <v>370</v>
      </c>
      <c r="D22" s="14" t="s">
        <v>371</v>
      </c>
      <c r="E22" s="25" t="s">
        <v>26</v>
      </c>
      <c r="F22" s="11">
        <f>VLOOKUP(B22,'[1]WITHOUT PF'!$B$6:$AL$173,37,0)</f>
        <v>23</v>
      </c>
      <c r="G22" s="1">
        <f>VLOOKUP(B22,'[1]WITHOUT PF'!$B$6:$AM$173,38,0)</f>
        <v>3</v>
      </c>
      <c r="H22" s="1">
        <f>VLOOKUP(B22,'[1]WITHOUT PF'!$B$6:$AN$173,39,0)</f>
        <v>1</v>
      </c>
      <c r="I22" s="1">
        <f>VLOOKUP(B22,'[1]WITHOUT PF'!$B$6:$AO$173,40,0)</f>
        <v>1</v>
      </c>
      <c r="J22" s="2">
        <f t="shared" si="1"/>
        <v>28</v>
      </c>
      <c r="K22" s="2">
        <v>16064</v>
      </c>
      <c r="L22" s="2">
        <f t="shared" si="2"/>
        <v>14509.419354838712</v>
      </c>
      <c r="M22" s="1">
        <f t="shared" si="3"/>
        <v>109</v>
      </c>
      <c r="N22" s="1">
        <v>0</v>
      </c>
      <c r="O22" s="2">
        <f t="shared" si="0"/>
        <v>14400.419354838712</v>
      </c>
      <c r="P22" s="22"/>
      <c r="Q22" s="15" t="s">
        <v>59</v>
      </c>
      <c r="R22" s="15" t="s">
        <v>372</v>
      </c>
      <c r="S22" s="15" t="s">
        <v>373</v>
      </c>
      <c r="T22" s="15" t="s">
        <v>374</v>
      </c>
    </row>
    <row r="23" spans="1:20" s="3" customFormat="1" ht="24.75" customHeight="1">
      <c r="A23" s="21">
        <v>13</v>
      </c>
      <c r="B23" s="10">
        <v>2214716102</v>
      </c>
      <c r="C23" s="14" t="s">
        <v>242</v>
      </c>
      <c r="D23" s="14" t="s">
        <v>112</v>
      </c>
      <c r="E23" s="25" t="s">
        <v>26</v>
      </c>
      <c r="F23" s="11">
        <f>VLOOKUP(B23,'[1]WITHOUT PF'!$B$6:$AL$173,37,0)</f>
        <v>25</v>
      </c>
      <c r="G23" s="1">
        <f>VLOOKUP(B23,'[1]WITHOUT PF'!$B$6:$AM$173,38,0)</f>
        <v>4</v>
      </c>
      <c r="H23" s="1">
        <f>VLOOKUP(B23,'[1]WITHOUT PF'!$B$6:$AN$173,39,0)</f>
        <v>1</v>
      </c>
      <c r="I23" s="1">
        <f>VLOOKUP(B23,'[1]WITHOUT PF'!$B$6:$AO$173,40,0)</f>
        <v>1</v>
      </c>
      <c r="J23" s="2">
        <f t="shared" si="1"/>
        <v>31</v>
      </c>
      <c r="K23" s="2">
        <v>16064</v>
      </c>
      <c r="L23" s="2">
        <f t="shared" si="2"/>
        <v>16064.000000000002</v>
      </c>
      <c r="M23" s="1">
        <f t="shared" si="3"/>
        <v>121</v>
      </c>
      <c r="N23" s="1">
        <v>0</v>
      </c>
      <c r="O23" s="2">
        <f t="shared" si="0"/>
        <v>15943.000000000002</v>
      </c>
      <c r="P23" s="22"/>
      <c r="Q23" s="15" t="s">
        <v>29</v>
      </c>
      <c r="R23" s="15" t="s">
        <v>273</v>
      </c>
      <c r="S23" s="15" t="s">
        <v>63</v>
      </c>
      <c r="T23" s="15" t="s">
        <v>122</v>
      </c>
    </row>
    <row r="24" spans="1:20" s="3" customFormat="1" ht="24.75" customHeight="1">
      <c r="A24" s="21">
        <v>14</v>
      </c>
      <c r="B24" s="10">
        <v>2214642891</v>
      </c>
      <c r="C24" s="14" t="s">
        <v>35</v>
      </c>
      <c r="D24" s="14" t="s">
        <v>193</v>
      </c>
      <c r="E24" s="25" t="s">
        <v>26</v>
      </c>
      <c r="F24" s="11">
        <f>VLOOKUP(B24,'[1]WITHOUT PF'!$B$6:$AL$173,37,0)</f>
        <v>24</v>
      </c>
      <c r="G24" s="1">
        <f>VLOOKUP(B24,'[1]WITHOUT PF'!$B$6:$AM$173,38,0)</f>
        <v>4</v>
      </c>
      <c r="H24" s="1">
        <f>VLOOKUP(B24,'[1]WITHOUT PF'!$B$6:$AN$173,39,0)</f>
        <v>1</v>
      </c>
      <c r="I24" s="1">
        <f>VLOOKUP(B24,'[1]WITHOUT PF'!$B$6:$AO$173,40,0)</f>
        <v>1</v>
      </c>
      <c r="J24" s="2">
        <f t="shared" si="1"/>
        <v>30</v>
      </c>
      <c r="K24" s="2">
        <v>16064</v>
      </c>
      <c r="L24" s="2">
        <f t="shared" si="2"/>
        <v>15545.806451612905</v>
      </c>
      <c r="M24" s="1">
        <f t="shared" si="3"/>
        <v>117</v>
      </c>
      <c r="N24" s="1">
        <v>0</v>
      </c>
      <c r="O24" s="2">
        <f t="shared" si="0"/>
        <v>15428.806451612905</v>
      </c>
      <c r="P24" s="22"/>
      <c r="Q24" s="15" t="s">
        <v>31</v>
      </c>
      <c r="R24" s="15" t="s">
        <v>213</v>
      </c>
      <c r="S24" s="15" t="s">
        <v>39</v>
      </c>
      <c r="T24" s="15" t="s">
        <v>40</v>
      </c>
    </row>
    <row r="25" spans="1:20" s="3" customFormat="1" ht="24.75" customHeight="1">
      <c r="A25" s="21">
        <v>15</v>
      </c>
      <c r="B25" s="10">
        <v>2214747111</v>
      </c>
      <c r="C25" s="14" t="s">
        <v>194</v>
      </c>
      <c r="D25" s="14" t="s">
        <v>195</v>
      </c>
      <c r="E25" s="25" t="s">
        <v>87</v>
      </c>
      <c r="F25" s="11">
        <f>VLOOKUP(B25,'[1]WITHOUT PF'!$B$6:$AL$173,37,0)</f>
        <v>26</v>
      </c>
      <c r="G25" s="1">
        <f>VLOOKUP(B25,'[1]WITHOUT PF'!$B$6:$AM$173,38,0)</f>
        <v>4</v>
      </c>
      <c r="H25" s="1">
        <f>VLOOKUP(B25,'[1]WITHOUT PF'!$B$6:$AN$173,39,0)</f>
        <v>0</v>
      </c>
      <c r="I25" s="1">
        <f>VLOOKUP(B25,'[1]WITHOUT PF'!$B$6:$AO$173,40,0)</f>
        <v>1</v>
      </c>
      <c r="J25" s="2">
        <f t="shared" si="1"/>
        <v>31</v>
      </c>
      <c r="K25" s="2">
        <v>17693</v>
      </c>
      <c r="L25" s="2">
        <f t="shared" si="2"/>
        <v>17693</v>
      </c>
      <c r="M25" s="1">
        <f t="shared" si="3"/>
        <v>133</v>
      </c>
      <c r="N25" s="1">
        <v>0</v>
      </c>
      <c r="O25" s="2">
        <f t="shared" si="0"/>
        <v>17560</v>
      </c>
      <c r="P25" s="22"/>
      <c r="Q25" s="15" t="s">
        <v>214</v>
      </c>
      <c r="R25" s="15" t="s">
        <v>215</v>
      </c>
      <c r="S25" s="15" t="s">
        <v>216</v>
      </c>
      <c r="T25" s="15" t="s">
        <v>217</v>
      </c>
    </row>
    <row r="26" spans="1:20" s="3" customFormat="1" ht="24.75" customHeight="1">
      <c r="A26" s="21">
        <v>16</v>
      </c>
      <c r="B26" s="10">
        <v>2214273439</v>
      </c>
      <c r="C26" s="14" t="s">
        <v>196</v>
      </c>
      <c r="D26" s="14" t="s">
        <v>197</v>
      </c>
      <c r="E26" s="25" t="s">
        <v>128</v>
      </c>
      <c r="F26" s="11">
        <f>VLOOKUP(B26,'[1]WITHOUT PF'!$B$6:$AL$173,37,0)</f>
        <v>26</v>
      </c>
      <c r="G26" s="1">
        <f>VLOOKUP(B26,'[1]WITHOUT PF'!$B$6:$AM$173,38,0)</f>
        <v>4</v>
      </c>
      <c r="H26" s="1">
        <f>VLOOKUP(B26,'[1]WITHOUT PF'!$B$6:$AN$173,39,0)</f>
        <v>1</v>
      </c>
      <c r="I26" s="1">
        <f>VLOOKUP(B26,'[1]WITHOUT PF'!$B$6:$AO$173,40,0)</f>
        <v>0</v>
      </c>
      <c r="J26" s="2">
        <f t="shared" si="1"/>
        <v>31</v>
      </c>
      <c r="K26" s="2">
        <v>16064</v>
      </c>
      <c r="L26" s="2">
        <f t="shared" si="2"/>
        <v>16064.000000000002</v>
      </c>
      <c r="M26" s="1">
        <f t="shared" si="3"/>
        <v>121</v>
      </c>
      <c r="N26" s="1">
        <v>0</v>
      </c>
      <c r="O26" s="2">
        <f t="shared" si="0"/>
        <v>15943.000000000002</v>
      </c>
      <c r="P26" s="22"/>
      <c r="Q26" s="15" t="s">
        <v>48</v>
      </c>
      <c r="R26" s="15" t="s">
        <v>218</v>
      </c>
      <c r="S26" s="15" t="s">
        <v>153</v>
      </c>
      <c r="T26" s="15" t="s">
        <v>154</v>
      </c>
    </row>
    <row r="27" spans="1:20" s="3" customFormat="1" ht="24.75" customHeight="1">
      <c r="A27" s="21">
        <v>17</v>
      </c>
      <c r="B27" s="10">
        <v>2214385825</v>
      </c>
      <c r="C27" s="14" t="s">
        <v>198</v>
      </c>
      <c r="D27" s="14" t="s">
        <v>199</v>
      </c>
      <c r="E27" s="25" t="s">
        <v>69</v>
      </c>
      <c r="F27" s="11">
        <f>VLOOKUP(B27,'[1]WITHOUT PF'!$B$6:$AL$173,37,0)</f>
        <v>27</v>
      </c>
      <c r="G27" s="1">
        <f>VLOOKUP(B27,'[1]WITHOUT PF'!$B$6:$AM$173,38,0)</f>
        <v>4</v>
      </c>
      <c r="H27" s="1">
        <f>VLOOKUP(B27,'[1]WITHOUT PF'!$B$6:$AN$173,39,0)</f>
        <v>0</v>
      </c>
      <c r="I27" s="1">
        <f>VLOOKUP(B27,'[1]WITHOUT PF'!$B$6:$AO$173,40,0)</f>
        <v>0</v>
      </c>
      <c r="J27" s="2">
        <f t="shared" si="1"/>
        <v>31</v>
      </c>
      <c r="K27" s="2">
        <v>17693</v>
      </c>
      <c r="L27" s="2">
        <f t="shared" si="2"/>
        <v>17693</v>
      </c>
      <c r="M27" s="1">
        <f t="shared" si="3"/>
        <v>133</v>
      </c>
      <c r="N27" s="1">
        <v>0</v>
      </c>
      <c r="O27" s="2">
        <f t="shared" si="0"/>
        <v>17560</v>
      </c>
      <c r="P27" s="22"/>
      <c r="Q27" s="15" t="s">
        <v>41</v>
      </c>
      <c r="R27" s="15" t="s">
        <v>219</v>
      </c>
      <c r="S27" s="15" t="s">
        <v>220</v>
      </c>
      <c r="T27" s="15" t="s">
        <v>221</v>
      </c>
    </row>
    <row r="28" spans="1:20" s="3" customFormat="1" ht="24.75" customHeight="1">
      <c r="A28" s="21">
        <v>18</v>
      </c>
      <c r="B28" s="10">
        <v>2214273444</v>
      </c>
      <c r="C28" s="14" t="s">
        <v>200</v>
      </c>
      <c r="D28" s="14" t="s">
        <v>201</v>
      </c>
      <c r="E28" s="25" t="s">
        <v>131</v>
      </c>
      <c r="F28" s="11">
        <f>VLOOKUP(B28,'[1]WITHOUT PF'!$B$6:$AL$173,37,0)</f>
        <v>26</v>
      </c>
      <c r="G28" s="1">
        <f>VLOOKUP(B28,'[1]WITHOUT PF'!$B$6:$AM$173,38,0)</f>
        <v>4</v>
      </c>
      <c r="H28" s="1">
        <f>VLOOKUP(B28,'[1]WITHOUT PF'!$B$6:$AN$173,39,0)</f>
        <v>1</v>
      </c>
      <c r="I28" s="1">
        <f>VLOOKUP(B28,'[1]WITHOUT PF'!$B$6:$AO$173,40,0)</f>
        <v>0</v>
      </c>
      <c r="J28" s="2">
        <f t="shared" si="1"/>
        <v>31</v>
      </c>
      <c r="K28" s="2">
        <v>19473</v>
      </c>
      <c r="L28" s="2">
        <f t="shared" si="2"/>
        <v>19473</v>
      </c>
      <c r="M28" s="1">
        <f t="shared" si="3"/>
        <v>147</v>
      </c>
      <c r="N28" s="1">
        <v>0</v>
      </c>
      <c r="O28" s="2">
        <f t="shared" si="0"/>
        <v>19326</v>
      </c>
      <c r="P28" s="22"/>
      <c r="Q28" s="15" t="s">
        <v>52</v>
      </c>
      <c r="R28" s="15" t="s">
        <v>222</v>
      </c>
      <c r="S28" s="15" t="s">
        <v>223</v>
      </c>
      <c r="T28" s="15" t="s">
        <v>224</v>
      </c>
    </row>
    <row r="29" spans="1:20" s="3" customFormat="1" ht="24.75" customHeight="1">
      <c r="A29" s="21">
        <v>19</v>
      </c>
      <c r="B29" s="10">
        <v>2214273436</v>
      </c>
      <c r="C29" s="14" t="s">
        <v>202</v>
      </c>
      <c r="D29" s="14" t="s">
        <v>141</v>
      </c>
      <c r="E29" s="25" t="s">
        <v>115</v>
      </c>
      <c r="F29" s="11">
        <f>VLOOKUP(B29,'[1]WITHOUT PF'!$B$6:$AL$173,37,0)</f>
        <v>23</v>
      </c>
      <c r="G29" s="1">
        <f>VLOOKUP(B29,'[1]WITHOUT PF'!$B$6:$AM$173,38,0)</f>
        <v>5</v>
      </c>
      <c r="H29" s="1">
        <f>VLOOKUP(B29,'[1]WITHOUT PF'!$B$6:$AN$173,39,0)</f>
        <v>1</v>
      </c>
      <c r="I29" s="1">
        <f>VLOOKUP(B29,'[1]WITHOUT PF'!$B$6:$AO$173,40,0)</f>
        <v>0</v>
      </c>
      <c r="J29" s="2">
        <f t="shared" si="1"/>
        <v>29</v>
      </c>
      <c r="K29" s="2">
        <v>17693</v>
      </c>
      <c r="L29" s="2">
        <f t="shared" si="2"/>
        <v>16551.516129032258</v>
      </c>
      <c r="M29" s="1">
        <f t="shared" si="3"/>
        <v>125</v>
      </c>
      <c r="N29" s="1">
        <v>0</v>
      </c>
      <c r="O29" s="2">
        <f t="shared" si="0"/>
        <v>16426.516129032258</v>
      </c>
      <c r="P29" s="22"/>
      <c r="Q29" s="15" t="s">
        <v>31</v>
      </c>
      <c r="R29" s="15" t="s">
        <v>225</v>
      </c>
      <c r="S29" s="15" t="s">
        <v>156</v>
      </c>
      <c r="T29" s="15" t="s">
        <v>226</v>
      </c>
    </row>
    <row r="30" spans="1:20" s="3" customFormat="1" ht="24.75" customHeight="1">
      <c r="A30" s="21">
        <v>20</v>
      </c>
      <c r="B30" s="10">
        <v>2214517887</v>
      </c>
      <c r="C30" s="14" t="s">
        <v>203</v>
      </c>
      <c r="D30" s="14" t="s">
        <v>204</v>
      </c>
      <c r="E30" s="25" t="s">
        <v>115</v>
      </c>
      <c r="F30" s="11">
        <f>VLOOKUP(B30,'[1]WITHOUT PF'!$B$6:$AL$173,37,0)</f>
        <v>24</v>
      </c>
      <c r="G30" s="1">
        <f>VLOOKUP(B30,'[1]WITHOUT PF'!$B$6:$AM$173,38,0)</f>
        <v>4</v>
      </c>
      <c r="H30" s="1">
        <f>VLOOKUP(B30,'[1]WITHOUT PF'!$B$6:$AN$173,39,0)</f>
        <v>1</v>
      </c>
      <c r="I30" s="1">
        <f>VLOOKUP(B30,'[1]WITHOUT PF'!$B$6:$AO$173,40,0)</f>
        <v>2</v>
      </c>
      <c r="J30" s="2">
        <f t="shared" si="1"/>
        <v>31</v>
      </c>
      <c r="K30" s="2">
        <v>19473</v>
      </c>
      <c r="L30" s="2">
        <f t="shared" si="2"/>
        <v>19473</v>
      </c>
      <c r="M30" s="1">
        <f t="shared" si="3"/>
        <v>147</v>
      </c>
      <c r="N30" s="1">
        <v>0</v>
      </c>
      <c r="O30" s="2">
        <f t="shared" si="0"/>
        <v>19326</v>
      </c>
      <c r="P30" s="22"/>
      <c r="Q30" s="15" t="s">
        <v>41</v>
      </c>
      <c r="R30" s="15" t="s">
        <v>227</v>
      </c>
      <c r="S30" s="15" t="s">
        <v>156</v>
      </c>
      <c r="T30" s="15" t="s">
        <v>228</v>
      </c>
    </row>
    <row r="31" spans="1:20" s="3" customFormat="1" ht="24.75" customHeight="1">
      <c r="A31" s="21">
        <v>21</v>
      </c>
      <c r="B31" s="10">
        <v>2214273440</v>
      </c>
      <c r="C31" s="14" t="s">
        <v>205</v>
      </c>
      <c r="D31" s="14" t="s">
        <v>206</v>
      </c>
      <c r="E31" s="25" t="s">
        <v>129</v>
      </c>
      <c r="F31" s="11">
        <f>VLOOKUP(B31,'[1]WITHOUT PF'!$B$6:$AL$173,37,0)</f>
        <v>24</v>
      </c>
      <c r="G31" s="1">
        <f>VLOOKUP(B31,'[1]WITHOUT PF'!$B$6:$AM$173,38,0)</f>
        <v>4</v>
      </c>
      <c r="H31" s="1">
        <f>VLOOKUP(B31,'[1]WITHOUT PF'!$B$6:$AN$173,39,0)</f>
        <v>1</v>
      </c>
      <c r="I31" s="1">
        <f>VLOOKUP(B31,'[1]WITHOUT PF'!$B$6:$AO$173,40,0)</f>
        <v>2</v>
      </c>
      <c r="J31" s="2">
        <f t="shared" si="1"/>
        <v>31</v>
      </c>
      <c r="K31" s="2">
        <v>17693</v>
      </c>
      <c r="L31" s="2">
        <f t="shared" si="2"/>
        <v>17693</v>
      </c>
      <c r="M31" s="1">
        <f t="shared" si="3"/>
        <v>133</v>
      </c>
      <c r="N31" s="1">
        <v>0</v>
      </c>
      <c r="O31" s="2">
        <f t="shared" si="0"/>
        <v>17560</v>
      </c>
      <c r="P31" s="22"/>
      <c r="Q31" s="15" t="s">
        <v>48</v>
      </c>
      <c r="R31" s="15" t="s">
        <v>229</v>
      </c>
      <c r="S31" s="15" t="s">
        <v>230</v>
      </c>
      <c r="T31" s="15" t="s">
        <v>231</v>
      </c>
    </row>
    <row r="32" spans="1:20" s="3" customFormat="1" ht="24.75" customHeight="1">
      <c r="A32" s="21">
        <v>22</v>
      </c>
      <c r="B32" s="10">
        <v>2214571235</v>
      </c>
      <c r="C32" s="14" t="s">
        <v>243</v>
      </c>
      <c r="D32" s="14" t="s">
        <v>140</v>
      </c>
      <c r="E32" s="25" t="s">
        <v>115</v>
      </c>
      <c r="F32" s="11">
        <f>VLOOKUP(B32,'[1]WITHOUT PF'!$B$6:$AL$173,37,0)</f>
        <v>25</v>
      </c>
      <c r="G32" s="1">
        <f>VLOOKUP(B32,'[1]WITHOUT PF'!$B$6:$AM$173,38,0)</f>
        <v>4</v>
      </c>
      <c r="H32" s="1">
        <f>VLOOKUP(B32,'[1]WITHOUT PF'!$B$6:$AN$173,39,0)</f>
        <v>1</v>
      </c>
      <c r="I32" s="1">
        <f>VLOOKUP(B32,'[1]WITHOUT PF'!$B$6:$AO$173,40,0)</f>
        <v>1</v>
      </c>
      <c r="J32" s="2">
        <f t="shared" si="1"/>
        <v>31</v>
      </c>
      <c r="K32" s="2">
        <v>19473</v>
      </c>
      <c r="L32" s="2">
        <f t="shared" si="2"/>
        <v>19473</v>
      </c>
      <c r="M32" s="1">
        <f t="shared" si="3"/>
        <v>147</v>
      </c>
      <c r="N32" s="1">
        <v>0</v>
      </c>
      <c r="O32" s="2">
        <f t="shared" si="0"/>
        <v>19326</v>
      </c>
      <c r="P32" s="22"/>
      <c r="Q32" s="15" t="s">
        <v>31</v>
      </c>
      <c r="R32" s="15" t="s">
        <v>250</v>
      </c>
      <c r="S32" s="15" t="s">
        <v>155</v>
      </c>
      <c r="T32" s="15" t="s">
        <v>251</v>
      </c>
    </row>
    <row r="33" spans="1:20" s="3" customFormat="1" ht="24.75" customHeight="1">
      <c r="A33" s="21">
        <v>23</v>
      </c>
      <c r="B33" s="10">
        <v>1112856934</v>
      </c>
      <c r="C33" s="14" t="s">
        <v>207</v>
      </c>
      <c r="D33" s="14" t="s">
        <v>208</v>
      </c>
      <c r="E33" s="25" t="s">
        <v>133</v>
      </c>
      <c r="F33" s="11">
        <f>VLOOKUP(B33,'[1]WITHOUT PF'!$B$6:$AL$173,37,0)</f>
        <v>23</v>
      </c>
      <c r="G33" s="1">
        <f>VLOOKUP(B33,'[1]WITHOUT PF'!$B$6:$AM$173,38,0)</f>
        <v>4</v>
      </c>
      <c r="H33" s="1">
        <f>VLOOKUP(B33,'[1]WITHOUT PF'!$B$6:$AN$173,39,0)</f>
        <v>1</v>
      </c>
      <c r="I33" s="1">
        <f>VLOOKUP(B33,'[1]WITHOUT PF'!$B$6:$AO$173,40,0)</f>
        <v>3</v>
      </c>
      <c r="J33" s="2">
        <f t="shared" si="1"/>
        <v>31</v>
      </c>
      <c r="K33" s="2">
        <v>19473</v>
      </c>
      <c r="L33" s="2">
        <f t="shared" si="2"/>
        <v>19473</v>
      </c>
      <c r="M33" s="1">
        <f t="shared" si="3"/>
        <v>147</v>
      </c>
      <c r="N33" s="1">
        <v>0</v>
      </c>
      <c r="O33" s="2">
        <f t="shared" si="0"/>
        <v>19326</v>
      </c>
      <c r="P33" s="22"/>
      <c r="Q33" s="15" t="s">
        <v>48</v>
      </c>
      <c r="R33" s="15" t="s">
        <v>232</v>
      </c>
      <c r="S33" s="15" t="s">
        <v>233</v>
      </c>
      <c r="T33" s="15" t="s">
        <v>234</v>
      </c>
    </row>
    <row r="34" spans="1:20" s="3" customFormat="1" ht="24.75" customHeight="1">
      <c r="A34" s="21">
        <v>24</v>
      </c>
      <c r="B34" s="10">
        <v>6914384242</v>
      </c>
      <c r="C34" s="14" t="s">
        <v>209</v>
      </c>
      <c r="D34" s="14" t="s">
        <v>210</v>
      </c>
      <c r="E34" s="25" t="s">
        <v>127</v>
      </c>
      <c r="F34" s="11">
        <f>VLOOKUP(B34,'[1]WITHOUT PF'!$B$6:$AL$173,37,0)</f>
        <v>25</v>
      </c>
      <c r="G34" s="1">
        <f>VLOOKUP(B34,'[1]WITHOUT PF'!$B$6:$AM$173,38,0)</f>
        <v>5</v>
      </c>
      <c r="H34" s="1">
        <f>VLOOKUP(B34,'[1]WITHOUT PF'!$B$6:$AN$173,39,0)</f>
        <v>1</v>
      </c>
      <c r="I34" s="1">
        <f>VLOOKUP(B34,'[1]WITHOUT PF'!$B$6:$AO$173,40,0)</f>
        <v>0</v>
      </c>
      <c r="J34" s="2">
        <f t="shared" si="1"/>
        <v>31</v>
      </c>
      <c r="K34" s="2">
        <v>19473</v>
      </c>
      <c r="L34" s="2">
        <f t="shared" si="2"/>
        <v>19473</v>
      </c>
      <c r="M34" s="1">
        <f t="shared" si="3"/>
        <v>147</v>
      </c>
      <c r="N34" s="1">
        <v>0</v>
      </c>
      <c r="O34" s="2">
        <f t="shared" si="0"/>
        <v>19326</v>
      </c>
      <c r="P34" s="22"/>
      <c r="Q34" s="15" t="s">
        <v>59</v>
      </c>
      <c r="R34" s="15" t="s">
        <v>235</v>
      </c>
      <c r="S34" s="15" t="s">
        <v>236</v>
      </c>
      <c r="T34" s="15" t="s">
        <v>237</v>
      </c>
    </row>
    <row r="35" spans="1:20" s="3" customFormat="1" ht="24.75" customHeight="1">
      <c r="A35" s="21">
        <v>25</v>
      </c>
      <c r="B35" s="10">
        <v>2214432077</v>
      </c>
      <c r="C35" s="14" t="s">
        <v>211</v>
      </c>
      <c r="D35" s="14" t="s">
        <v>212</v>
      </c>
      <c r="E35" s="25" t="s">
        <v>115</v>
      </c>
      <c r="F35" s="11">
        <f>VLOOKUP(B35,'[1]WITHOUT PF'!$B$6:$AL$173,37,0)</f>
        <v>20</v>
      </c>
      <c r="G35" s="1">
        <f>VLOOKUP(B35,'[1]WITHOUT PF'!$B$6:$AM$173,38,0)</f>
        <v>3</v>
      </c>
      <c r="H35" s="1">
        <f>VLOOKUP(B35,'[1]WITHOUT PF'!$B$6:$AN$173,39,0)</f>
        <v>0</v>
      </c>
      <c r="I35" s="1">
        <f>VLOOKUP(B35,'[1]WITHOUT PF'!$B$6:$AO$173,40,0)</f>
        <v>2</v>
      </c>
      <c r="J35" s="2">
        <f t="shared" si="1"/>
        <v>25</v>
      </c>
      <c r="K35" s="2">
        <v>17693</v>
      </c>
      <c r="L35" s="2">
        <f t="shared" si="2"/>
        <v>14268.548387096775</v>
      </c>
      <c r="M35" s="1">
        <f t="shared" si="3"/>
        <v>108</v>
      </c>
      <c r="N35" s="1">
        <v>0</v>
      </c>
      <c r="O35" s="2">
        <f t="shared" si="0"/>
        <v>14160.548387096775</v>
      </c>
      <c r="P35" s="22"/>
      <c r="Q35" s="15" t="s">
        <v>57</v>
      </c>
      <c r="R35" s="15" t="s">
        <v>238</v>
      </c>
      <c r="S35" s="15" t="s">
        <v>239</v>
      </c>
      <c r="T35" s="15" t="s">
        <v>240</v>
      </c>
    </row>
    <row r="36" spans="1:20" s="3" customFormat="1" ht="24.75" customHeight="1">
      <c r="A36" s="21">
        <v>26</v>
      </c>
      <c r="B36" s="10">
        <v>2214658365</v>
      </c>
      <c r="C36" s="14" t="s">
        <v>37</v>
      </c>
      <c r="D36" s="14" t="s">
        <v>50</v>
      </c>
      <c r="E36" s="25" t="s">
        <v>26</v>
      </c>
      <c r="F36" s="11">
        <f>VLOOKUP(B36,'[1]WITHOUT PF'!$B$6:$AL$173,37,0)</f>
        <v>26</v>
      </c>
      <c r="G36" s="1">
        <f>VLOOKUP(B36,'[1]WITHOUT PF'!$B$6:$AM$173,38,0)</f>
        <v>4</v>
      </c>
      <c r="H36" s="1">
        <f>VLOOKUP(B36,'[1]WITHOUT PF'!$B$6:$AN$173,39,0)</f>
        <v>0</v>
      </c>
      <c r="I36" s="1">
        <f>VLOOKUP(B36,'[1]WITHOUT PF'!$B$6:$AO$173,40,0)</f>
        <v>1</v>
      </c>
      <c r="J36" s="2">
        <f t="shared" si="1"/>
        <v>31</v>
      </c>
      <c r="K36" s="2">
        <v>16064</v>
      </c>
      <c r="L36" s="2">
        <f t="shared" si="2"/>
        <v>16064.000000000002</v>
      </c>
      <c r="M36" s="1">
        <f t="shared" si="3"/>
        <v>121</v>
      </c>
      <c r="N36" s="1">
        <v>0</v>
      </c>
      <c r="O36" s="2">
        <f t="shared" si="0"/>
        <v>15943.000000000002</v>
      </c>
      <c r="P36" s="22"/>
      <c r="Q36" s="15" t="s">
        <v>29</v>
      </c>
      <c r="R36" s="15" t="s">
        <v>55</v>
      </c>
      <c r="S36" s="15" t="s">
        <v>53</v>
      </c>
      <c r="T36" s="15" t="s">
        <v>54</v>
      </c>
    </row>
    <row r="37" spans="1:20" s="3" customFormat="1" ht="24.75" customHeight="1">
      <c r="A37" s="21">
        <v>27</v>
      </c>
      <c r="B37" s="10">
        <v>2214756167</v>
      </c>
      <c r="C37" s="14" t="s">
        <v>244</v>
      </c>
      <c r="D37" s="14" t="s">
        <v>245</v>
      </c>
      <c r="E37" s="25" t="s">
        <v>26</v>
      </c>
      <c r="F37" s="11">
        <f>VLOOKUP(B37,'[1]WITHOUT PF'!$B$6:$AL$173,37,0)</f>
        <v>20</v>
      </c>
      <c r="G37" s="1">
        <f>VLOOKUP(B37,'[1]WITHOUT PF'!$B$6:$AM$173,38,0)</f>
        <v>3</v>
      </c>
      <c r="H37" s="1">
        <f>VLOOKUP(B37,'[1]WITHOUT PF'!$B$6:$AN$173,39,0)</f>
        <v>1</v>
      </c>
      <c r="I37" s="1">
        <f>VLOOKUP(B37,'[1]WITHOUT PF'!$B$6:$AO$173,40,0)</f>
        <v>1</v>
      </c>
      <c r="J37" s="2">
        <f t="shared" si="1"/>
        <v>25</v>
      </c>
      <c r="K37" s="2">
        <v>16064</v>
      </c>
      <c r="L37" s="2">
        <f t="shared" si="2"/>
        <v>12954.83870967742</v>
      </c>
      <c r="M37" s="1">
        <f t="shared" si="3"/>
        <v>98</v>
      </c>
      <c r="N37" s="1">
        <v>0</v>
      </c>
      <c r="O37" s="2">
        <f t="shared" si="0"/>
        <v>12856.83870967742</v>
      </c>
      <c r="P37" s="22"/>
      <c r="Q37" s="15" t="s">
        <v>45</v>
      </c>
      <c r="R37" s="15" t="s">
        <v>253</v>
      </c>
      <c r="S37" s="15" t="s">
        <v>73</v>
      </c>
      <c r="T37" s="15" t="s">
        <v>74</v>
      </c>
    </row>
    <row r="38" spans="1:20" s="3" customFormat="1" ht="24.75" customHeight="1">
      <c r="A38" s="21">
        <v>28</v>
      </c>
      <c r="B38" s="10">
        <v>2214758230</v>
      </c>
      <c r="C38" s="14" t="s">
        <v>246</v>
      </c>
      <c r="D38" s="14" t="s">
        <v>247</v>
      </c>
      <c r="E38" s="25" t="s">
        <v>249</v>
      </c>
      <c r="F38" s="11">
        <f>VLOOKUP(B38,'[1]WITHOUT PF'!$B$6:$AL$173,37,0)</f>
        <v>26</v>
      </c>
      <c r="G38" s="1">
        <f>VLOOKUP(B38,'[1]WITHOUT PF'!$B$6:$AM$173,38,0)</f>
        <v>4</v>
      </c>
      <c r="H38" s="1">
        <f>VLOOKUP(B38,'[1]WITHOUT PF'!$B$6:$AN$173,39,0)</f>
        <v>1</v>
      </c>
      <c r="I38" s="1">
        <f>VLOOKUP(B38,'[1]WITHOUT PF'!$B$6:$AO$173,40,0)</f>
        <v>0</v>
      </c>
      <c r="J38" s="2">
        <f t="shared" si="1"/>
        <v>31</v>
      </c>
      <c r="K38" s="2">
        <v>19473</v>
      </c>
      <c r="L38" s="2">
        <f t="shared" si="2"/>
        <v>19473</v>
      </c>
      <c r="M38" s="1">
        <f t="shared" si="3"/>
        <v>147</v>
      </c>
      <c r="N38" s="1">
        <v>0</v>
      </c>
      <c r="O38" s="2">
        <f t="shared" si="0"/>
        <v>19326</v>
      </c>
      <c r="P38" s="22"/>
      <c r="Q38" s="15" t="s">
        <v>31</v>
      </c>
      <c r="R38" s="15" t="s">
        <v>254</v>
      </c>
      <c r="S38" s="15" t="s">
        <v>255</v>
      </c>
      <c r="T38" s="15" t="s">
        <v>256</v>
      </c>
    </row>
    <row r="39" spans="1:20" s="3" customFormat="1" ht="24.75" customHeight="1">
      <c r="A39" s="21">
        <v>29</v>
      </c>
      <c r="B39" s="10">
        <v>2214758234</v>
      </c>
      <c r="C39" s="14" t="s">
        <v>248</v>
      </c>
      <c r="D39" s="14" t="s">
        <v>132</v>
      </c>
      <c r="E39" s="25" t="s">
        <v>249</v>
      </c>
      <c r="F39" s="11">
        <f>VLOOKUP(B39,'[1]WITHOUT PF'!$B$6:$AL$173,37,0)</f>
        <v>26</v>
      </c>
      <c r="G39" s="1">
        <f>VLOOKUP(B39,'[1]WITHOUT PF'!$B$6:$AM$173,38,0)</f>
        <v>4</v>
      </c>
      <c r="H39" s="1">
        <f>VLOOKUP(B39,'[1]WITHOUT PF'!$B$6:$AN$173,39,0)</f>
        <v>1</v>
      </c>
      <c r="I39" s="1">
        <f>VLOOKUP(B39,'[1]WITHOUT PF'!$B$6:$AO$173,40,0)</f>
        <v>0</v>
      </c>
      <c r="J39" s="2">
        <f t="shared" si="1"/>
        <v>31</v>
      </c>
      <c r="K39" s="2">
        <v>19473</v>
      </c>
      <c r="L39" s="2">
        <f t="shared" si="2"/>
        <v>19473</v>
      </c>
      <c r="M39" s="1">
        <f t="shared" si="3"/>
        <v>147</v>
      </c>
      <c r="N39" s="1">
        <v>0</v>
      </c>
      <c r="O39" s="2">
        <f t="shared" si="0"/>
        <v>19326</v>
      </c>
      <c r="P39" s="22"/>
      <c r="Q39" s="15" t="s">
        <v>52</v>
      </c>
      <c r="R39" s="15" t="s">
        <v>257</v>
      </c>
      <c r="S39" s="15" t="s">
        <v>258</v>
      </c>
      <c r="T39" s="15" t="s">
        <v>259</v>
      </c>
    </row>
    <row r="40" spans="1:20" s="3" customFormat="1" ht="24.75" customHeight="1">
      <c r="A40" s="21">
        <v>30</v>
      </c>
      <c r="B40" s="10">
        <v>2214765991</v>
      </c>
      <c r="C40" s="14" t="s">
        <v>264</v>
      </c>
      <c r="D40" s="14" t="s">
        <v>265</v>
      </c>
      <c r="E40" s="25" t="s">
        <v>266</v>
      </c>
      <c r="F40" s="11">
        <f>VLOOKUP(B40,'[1]WITHOUT PF'!$B$6:$AL$173,37,0)</f>
        <v>26</v>
      </c>
      <c r="G40" s="1">
        <f>VLOOKUP(B40,'[1]WITHOUT PF'!$B$6:$AM$173,38,0)</f>
        <v>4</v>
      </c>
      <c r="H40" s="1">
        <f>VLOOKUP(B40,'[1]WITHOUT PF'!$B$6:$AN$173,39,0)</f>
        <v>0</v>
      </c>
      <c r="I40" s="1">
        <f>VLOOKUP(B40,'[1]WITHOUT PF'!$B$6:$AO$173,40,0)</f>
        <v>1</v>
      </c>
      <c r="J40" s="2">
        <f t="shared" si="1"/>
        <v>31</v>
      </c>
      <c r="K40" s="2">
        <v>19473</v>
      </c>
      <c r="L40" s="2">
        <f t="shared" si="2"/>
        <v>19473</v>
      </c>
      <c r="M40" s="1">
        <f t="shared" si="3"/>
        <v>147</v>
      </c>
      <c r="N40" s="1">
        <v>0</v>
      </c>
      <c r="O40" s="2">
        <f t="shared" si="0"/>
        <v>19326</v>
      </c>
      <c r="P40" s="22"/>
      <c r="Q40" s="15" t="s">
        <v>31</v>
      </c>
      <c r="R40" s="15" t="s">
        <v>274</v>
      </c>
      <c r="S40" s="15" t="s">
        <v>275</v>
      </c>
      <c r="T40" s="15" t="s">
        <v>276</v>
      </c>
    </row>
    <row r="41" spans="1:20" s="3" customFormat="1" ht="24.75" customHeight="1">
      <c r="A41" s="21">
        <v>31</v>
      </c>
      <c r="B41" s="10">
        <v>2214393976</v>
      </c>
      <c r="C41" s="14" t="s">
        <v>262</v>
      </c>
      <c r="D41" s="14" t="s">
        <v>263</v>
      </c>
      <c r="E41" s="25" t="s">
        <v>26</v>
      </c>
      <c r="F41" s="11">
        <f>VLOOKUP(B41,'[1]WITHOUT PF'!$B$6:$AL$173,37,0)</f>
        <v>25</v>
      </c>
      <c r="G41" s="1">
        <f>VLOOKUP(B41,'[1]WITHOUT PF'!$B$6:$AM$173,38,0)</f>
        <v>4</v>
      </c>
      <c r="H41" s="1">
        <f>VLOOKUP(B41,'[1]WITHOUT PF'!$B$6:$AN$173,39,0)</f>
        <v>1</v>
      </c>
      <c r="I41" s="1">
        <f>VLOOKUP(B41,'[1]WITHOUT PF'!$B$6:$AO$173,40,0)</f>
        <v>1</v>
      </c>
      <c r="J41" s="2">
        <f t="shared" si="1"/>
        <v>31</v>
      </c>
      <c r="K41" s="2">
        <v>16064</v>
      </c>
      <c r="L41" s="2">
        <f t="shared" si="2"/>
        <v>16064.000000000002</v>
      </c>
      <c r="M41" s="1">
        <f t="shared" si="3"/>
        <v>121</v>
      </c>
      <c r="N41" s="1">
        <v>0</v>
      </c>
      <c r="O41" s="2">
        <f t="shared" si="0"/>
        <v>15943.000000000002</v>
      </c>
      <c r="P41" s="22"/>
      <c r="Q41" s="15" t="s">
        <v>48</v>
      </c>
      <c r="R41" s="15" t="s">
        <v>270</v>
      </c>
      <c r="S41" s="15" t="s">
        <v>271</v>
      </c>
      <c r="T41" s="15" t="s">
        <v>272</v>
      </c>
    </row>
    <row r="42" spans="1:20" s="3" customFormat="1" ht="24.75" customHeight="1">
      <c r="A42" s="21">
        <v>32</v>
      </c>
      <c r="B42" s="10">
        <v>1013721592</v>
      </c>
      <c r="C42" s="14" t="s">
        <v>267</v>
      </c>
      <c r="D42" s="14" t="s">
        <v>268</v>
      </c>
      <c r="E42" s="25" t="s">
        <v>26</v>
      </c>
      <c r="F42" s="11">
        <f>VLOOKUP(B42,'[1]WITHOUT PF'!$B$6:$AL$173,37,0)</f>
        <v>8</v>
      </c>
      <c r="G42" s="1">
        <f>VLOOKUP(B42,'[1]WITHOUT PF'!$B$6:$AM$173,38,0)</f>
        <v>1</v>
      </c>
      <c r="H42" s="1">
        <f>VLOOKUP(B42,'[1]WITHOUT PF'!$B$6:$AN$173,39,0)</f>
        <v>0</v>
      </c>
      <c r="I42" s="1">
        <f>VLOOKUP(B42,'[1]WITHOUT PF'!$B$6:$AO$173,40,0)</f>
        <v>0</v>
      </c>
      <c r="J42" s="2">
        <f t="shared" si="1"/>
        <v>9</v>
      </c>
      <c r="K42" s="2">
        <v>16064</v>
      </c>
      <c r="L42" s="2">
        <f t="shared" si="2"/>
        <v>4663.741935483871</v>
      </c>
      <c r="M42" s="1">
        <f t="shared" si="3"/>
        <v>35</v>
      </c>
      <c r="N42" s="1">
        <v>0</v>
      </c>
      <c r="O42" s="2">
        <f t="shared" si="0"/>
        <v>4628.741935483871</v>
      </c>
      <c r="P42" s="22"/>
      <c r="Q42" s="15" t="s">
        <v>252</v>
      </c>
      <c r="R42" s="15" t="s">
        <v>277</v>
      </c>
      <c r="S42" s="15" t="s">
        <v>278</v>
      </c>
      <c r="T42" s="15" t="s">
        <v>279</v>
      </c>
    </row>
    <row r="43" spans="1:20" s="3" customFormat="1" ht="24.75" customHeight="1">
      <c r="A43" s="21">
        <v>33</v>
      </c>
      <c r="B43" s="10">
        <v>2214771917</v>
      </c>
      <c r="C43" s="14" t="s">
        <v>36</v>
      </c>
      <c r="D43" s="14" t="s">
        <v>281</v>
      </c>
      <c r="E43" s="25" t="s">
        <v>26</v>
      </c>
      <c r="F43" s="11">
        <f>VLOOKUP(B43,'[1]WITHOUT PF'!$B$6:$AL$173,37,0)</f>
        <v>25</v>
      </c>
      <c r="G43" s="1">
        <f>VLOOKUP(B43,'[1]WITHOUT PF'!$B$6:$AM$173,38,0)</f>
        <v>5</v>
      </c>
      <c r="H43" s="1">
        <f>VLOOKUP(B43,'[1]WITHOUT PF'!$B$6:$AN$173,39,0)</f>
        <v>1</v>
      </c>
      <c r="I43" s="1">
        <f>VLOOKUP(B43,'[1]WITHOUT PF'!$B$6:$AO$173,40,0)</f>
        <v>0</v>
      </c>
      <c r="J43" s="2">
        <f t="shared" si="1"/>
        <v>31</v>
      </c>
      <c r="K43" s="2">
        <v>16064</v>
      </c>
      <c r="L43" s="2">
        <f t="shared" si="2"/>
        <v>16064.000000000002</v>
      </c>
      <c r="M43" s="1">
        <f t="shared" si="3"/>
        <v>121</v>
      </c>
      <c r="N43" s="1">
        <v>0</v>
      </c>
      <c r="O43" s="2">
        <f t="shared" si="0"/>
        <v>15943.000000000002</v>
      </c>
      <c r="P43" s="22"/>
      <c r="Q43" s="15" t="s">
        <v>29</v>
      </c>
      <c r="R43" s="15" t="s">
        <v>291</v>
      </c>
      <c r="S43" s="15" t="s">
        <v>106</v>
      </c>
      <c r="T43" s="15" t="s">
        <v>107</v>
      </c>
    </row>
    <row r="44" spans="1:20" s="3" customFormat="1" ht="24.75" customHeight="1">
      <c r="A44" s="21">
        <v>34</v>
      </c>
      <c r="B44" s="10">
        <v>2213762257</v>
      </c>
      <c r="C44" s="14" t="s">
        <v>78</v>
      </c>
      <c r="D44" s="14" t="s">
        <v>101</v>
      </c>
      <c r="E44" s="25" t="s">
        <v>26</v>
      </c>
      <c r="F44" s="11">
        <f>VLOOKUP(B44,'[1]WITHOUT PF'!$B$6:$AL$173,37,0)</f>
        <v>17</v>
      </c>
      <c r="G44" s="1">
        <f>VLOOKUP(B44,'[1]WITHOUT PF'!$B$6:$AM$173,38,0)</f>
        <v>2</v>
      </c>
      <c r="H44" s="1">
        <f>VLOOKUP(B44,'[1]WITHOUT PF'!$B$6:$AN$173,39,0)</f>
        <v>1</v>
      </c>
      <c r="I44" s="1">
        <f>VLOOKUP(B44,'[1]WITHOUT PF'!$B$6:$AO$173,40,0)</f>
        <v>1</v>
      </c>
      <c r="J44" s="2">
        <f t="shared" si="1"/>
        <v>21</v>
      </c>
      <c r="K44" s="2">
        <v>16064</v>
      </c>
      <c r="L44" s="2">
        <f t="shared" si="2"/>
        <v>10882.064516129034</v>
      </c>
      <c r="M44" s="1">
        <f t="shared" si="3"/>
        <v>82</v>
      </c>
      <c r="N44" s="1">
        <v>0</v>
      </c>
      <c r="O44" s="2">
        <f t="shared" si="0"/>
        <v>10800.064516129034</v>
      </c>
      <c r="P44" s="22"/>
      <c r="Q44" s="15" t="s">
        <v>59</v>
      </c>
      <c r="R44" s="15" t="s">
        <v>102</v>
      </c>
      <c r="S44" s="15" t="s">
        <v>103</v>
      </c>
      <c r="T44" s="15" t="s">
        <v>104</v>
      </c>
    </row>
    <row r="45" spans="1:20" s="3" customFormat="1" ht="24.75" customHeight="1">
      <c r="A45" s="21">
        <v>35</v>
      </c>
      <c r="B45" s="10">
        <v>2214445467</v>
      </c>
      <c r="C45" s="14" t="s">
        <v>282</v>
      </c>
      <c r="D45" s="14" t="s">
        <v>283</v>
      </c>
      <c r="E45" s="25" t="s">
        <v>26</v>
      </c>
      <c r="F45" s="11">
        <f>VLOOKUP(B45,'[1]WITHOUT PF'!$B$6:$AL$173,37,0)</f>
        <v>26</v>
      </c>
      <c r="G45" s="1">
        <f>VLOOKUP(B45,'[1]WITHOUT PF'!$B$6:$AM$173,38,0)</f>
        <v>4</v>
      </c>
      <c r="H45" s="1">
        <f>VLOOKUP(B45,'[1]WITHOUT PF'!$B$6:$AN$173,39,0)</f>
        <v>0</v>
      </c>
      <c r="I45" s="1">
        <f>VLOOKUP(B45,'[1]WITHOUT PF'!$B$6:$AO$173,40,0)</f>
        <v>1</v>
      </c>
      <c r="J45" s="2">
        <f t="shared" si="1"/>
        <v>31</v>
      </c>
      <c r="K45" s="2">
        <v>16064</v>
      </c>
      <c r="L45" s="2">
        <f t="shared" si="2"/>
        <v>16064.000000000002</v>
      </c>
      <c r="M45" s="1">
        <f t="shared" si="3"/>
        <v>121</v>
      </c>
      <c r="N45" s="1">
        <v>0</v>
      </c>
      <c r="O45" s="2">
        <f t="shared" si="0"/>
        <v>15943.000000000002</v>
      </c>
      <c r="P45" s="22"/>
      <c r="Q45" s="15" t="s">
        <v>31</v>
      </c>
      <c r="R45" s="15" t="s">
        <v>292</v>
      </c>
      <c r="S45" s="15" t="s">
        <v>293</v>
      </c>
      <c r="T45" s="15" t="s">
        <v>294</v>
      </c>
    </row>
    <row r="46" spans="1:20" s="3" customFormat="1" ht="24.75" customHeight="1">
      <c r="A46" s="21">
        <v>36</v>
      </c>
      <c r="B46" s="10">
        <v>2214775867</v>
      </c>
      <c r="C46" s="14" t="s">
        <v>284</v>
      </c>
      <c r="D46" s="14" t="s">
        <v>285</v>
      </c>
      <c r="E46" s="25" t="s">
        <v>167</v>
      </c>
      <c r="F46" s="11">
        <f>VLOOKUP(B46,'[1]WITHOUT PF'!$B$6:$AL$173,37,0)</f>
        <v>19</v>
      </c>
      <c r="G46" s="1">
        <f>VLOOKUP(B46,'[1]WITHOUT PF'!$B$6:$AM$173,38,0)</f>
        <v>4</v>
      </c>
      <c r="H46" s="1">
        <f>VLOOKUP(B46,'[1]WITHOUT PF'!$B$6:$AN$173,39,0)</f>
        <v>0</v>
      </c>
      <c r="I46" s="1">
        <f>VLOOKUP(B46,'[1]WITHOUT PF'!$B$6:$AO$173,40,0)</f>
        <v>0</v>
      </c>
      <c r="J46" s="2">
        <f>SUM(F46:I46)</f>
        <v>23</v>
      </c>
      <c r="K46" s="2">
        <v>21184</v>
      </c>
      <c r="L46" s="2">
        <f>(K46/D$8*J46)</f>
        <v>15717.161290322581</v>
      </c>
      <c r="M46" s="1">
        <f>ROUNDUP(L46*0.75%,0)</f>
        <v>118</v>
      </c>
      <c r="N46" s="1">
        <v>0</v>
      </c>
      <c r="O46" s="2">
        <f>L46-M46-N46</f>
        <v>15599.161290322581</v>
      </c>
      <c r="P46" s="22"/>
      <c r="Q46" s="15" t="s">
        <v>295</v>
      </c>
      <c r="R46" s="15" t="s">
        <v>296</v>
      </c>
      <c r="S46" s="15" t="s">
        <v>297</v>
      </c>
      <c r="T46" s="15" t="s">
        <v>298</v>
      </c>
    </row>
    <row r="47" spans="1:20" s="3" customFormat="1" ht="24.75" customHeight="1">
      <c r="A47" s="21">
        <v>37</v>
      </c>
      <c r="B47" s="10">
        <v>2214563816</v>
      </c>
      <c r="C47" s="14" t="s">
        <v>166</v>
      </c>
      <c r="D47" s="14" t="s">
        <v>19</v>
      </c>
      <c r="E47" s="25" t="s">
        <v>167</v>
      </c>
      <c r="F47" s="11">
        <f>VLOOKUP(B47,'[1]WITHOUT PF'!$B$6:$AL$173,37,0)</f>
        <v>6</v>
      </c>
      <c r="G47" s="1">
        <f>VLOOKUP(B47,'[1]WITHOUT PF'!$B$6:$AM$173,38,0)</f>
        <v>1</v>
      </c>
      <c r="H47" s="1">
        <f>VLOOKUP(B47,'[1]WITHOUT PF'!$B$6:$AN$173,39,0)</f>
        <v>1</v>
      </c>
      <c r="I47" s="1">
        <f>VLOOKUP(B47,'[1]WITHOUT PF'!$B$6:$AO$173,40,0)</f>
        <v>0</v>
      </c>
      <c r="J47" s="2">
        <f t="shared" si="1"/>
        <v>8</v>
      </c>
      <c r="K47" s="2">
        <v>21184</v>
      </c>
      <c r="L47" s="2">
        <f t="shared" si="2"/>
        <v>5466.8387096774195</v>
      </c>
      <c r="M47" s="1">
        <f t="shared" si="3"/>
        <v>42</v>
      </c>
      <c r="N47" s="1">
        <v>0</v>
      </c>
      <c r="O47" s="2">
        <f t="shared" si="0"/>
        <v>5424.8387096774195</v>
      </c>
      <c r="P47" s="22"/>
      <c r="Q47" s="15" t="s">
        <v>177</v>
      </c>
      <c r="R47" s="15" t="s">
        <v>178</v>
      </c>
      <c r="S47" s="15" t="s">
        <v>179</v>
      </c>
      <c r="T47" s="15" t="s">
        <v>180</v>
      </c>
    </row>
    <row r="48" spans="1:20" s="3" customFormat="1" ht="24.75" customHeight="1">
      <c r="A48" s="21">
        <v>38</v>
      </c>
      <c r="B48" s="10">
        <v>2214778354</v>
      </c>
      <c r="C48" s="14" t="s">
        <v>286</v>
      </c>
      <c r="D48" s="14" t="s">
        <v>287</v>
      </c>
      <c r="E48" s="25" t="s">
        <v>26</v>
      </c>
      <c r="F48" s="11">
        <f>VLOOKUP(B48,'[1]WITHOUT PF'!$B$6:$AL$173,37,0)</f>
        <v>18</v>
      </c>
      <c r="G48" s="1">
        <f>VLOOKUP(B48,'[1]WITHOUT PF'!$B$6:$AM$173,38,0)</f>
        <v>3</v>
      </c>
      <c r="H48" s="1">
        <f>VLOOKUP(B48,'[1]WITHOUT PF'!$B$6:$AN$173,39,0)</f>
        <v>1</v>
      </c>
      <c r="I48" s="1">
        <f>VLOOKUP(B48,'[1]WITHOUT PF'!$B$6:$AO$173,40,0)</f>
        <v>1</v>
      </c>
      <c r="J48" s="2">
        <f t="shared" si="1"/>
        <v>23</v>
      </c>
      <c r="K48" s="2">
        <v>16064</v>
      </c>
      <c r="L48" s="2">
        <f t="shared" si="2"/>
        <v>11918.451612903227</v>
      </c>
      <c r="M48" s="1">
        <f t="shared" si="3"/>
        <v>90</v>
      </c>
      <c r="N48" s="1">
        <v>0</v>
      </c>
      <c r="O48" s="2">
        <f t="shared" si="0"/>
        <v>11828.451612903227</v>
      </c>
      <c r="P48" s="22"/>
      <c r="Q48" s="15" t="s">
        <v>29</v>
      </c>
      <c r="R48" s="15" t="s">
        <v>299</v>
      </c>
      <c r="S48" s="15" t="s">
        <v>184</v>
      </c>
      <c r="T48" s="15" t="s">
        <v>300</v>
      </c>
    </row>
    <row r="49" spans="1:20" s="3" customFormat="1" ht="24.75" customHeight="1">
      <c r="A49" s="21">
        <v>39</v>
      </c>
      <c r="B49" s="10">
        <v>2214778364</v>
      </c>
      <c r="C49" s="14" t="s">
        <v>130</v>
      </c>
      <c r="D49" s="14" t="s">
        <v>288</v>
      </c>
      <c r="E49" s="25" t="s">
        <v>26</v>
      </c>
      <c r="F49" s="11">
        <f>VLOOKUP(B49,'[1]WITHOUT PF'!$B$6:$AL$173,37,0)</f>
        <v>24</v>
      </c>
      <c r="G49" s="1">
        <f>VLOOKUP(B49,'[1]WITHOUT PF'!$B$6:$AM$173,38,0)</f>
        <v>3</v>
      </c>
      <c r="H49" s="1">
        <f>VLOOKUP(B49,'[1]WITHOUT PF'!$B$6:$AN$173,39,0)</f>
        <v>1</v>
      </c>
      <c r="I49" s="1">
        <f>VLOOKUP(B49,'[1]WITHOUT PF'!$B$6:$AO$173,40,0)</f>
        <v>1</v>
      </c>
      <c r="J49" s="2">
        <f t="shared" si="1"/>
        <v>29</v>
      </c>
      <c r="K49" s="2">
        <v>16064</v>
      </c>
      <c r="L49" s="2">
        <f t="shared" si="2"/>
        <v>15027.612903225809</v>
      </c>
      <c r="M49" s="1">
        <f t="shared" si="3"/>
        <v>113</v>
      </c>
      <c r="N49" s="1">
        <v>0</v>
      </c>
      <c r="O49" s="2">
        <f t="shared" si="0"/>
        <v>14914.612903225809</v>
      </c>
      <c r="P49" s="22"/>
      <c r="Q49" s="15" t="s">
        <v>62</v>
      </c>
      <c r="R49" s="15" t="s">
        <v>301</v>
      </c>
      <c r="S49" s="15" t="s">
        <v>302</v>
      </c>
      <c r="T49" s="15" t="s">
        <v>303</v>
      </c>
    </row>
    <row r="50" spans="1:20" s="3" customFormat="1" ht="24.75" customHeight="1">
      <c r="A50" s="21">
        <v>40</v>
      </c>
      <c r="B50" s="10">
        <v>2214778377</v>
      </c>
      <c r="C50" s="14" t="s">
        <v>289</v>
      </c>
      <c r="D50" s="14" t="s">
        <v>290</v>
      </c>
      <c r="E50" s="25" t="s">
        <v>26</v>
      </c>
      <c r="F50" s="11">
        <f>VLOOKUP(B50,'[1]WITHOUT PF'!$B$6:$AL$173,37,0)</f>
        <v>22</v>
      </c>
      <c r="G50" s="1">
        <f>VLOOKUP(B50,'[1]WITHOUT PF'!$B$6:$AM$173,38,0)</f>
        <v>3</v>
      </c>
      <c r="H50" s="1">
        <f>VLOOKUP(B50,'[1]WITHOUT PF'!$B$6:$AN$173,39,0)</f>
        <v>0</v>
      </c>
      <c r="I50" s="1">
        <f>VLOOKUP(B50,'[1]WITHOUT PF'!$B$6:$AO$173,40,0)</f>
        <v>1</v>
      </c>
      <c r="J50" s="2">
        <f t="shared" si="1"/>
        <v>26</v>
      </c>
      <c r="K50" s="2">
        <v>16064</v>
      </c>
      <c r="L50" s="2">
        <f t="shared" si="2"/>
        <v>13473.032258064517</v>
      </c>
      <c r="M50" s="1">
        <f t="shared" si="3"/>
        <v>102</v>
      </c>
      <c r="N50" s="1">
        <v>0</v>
      </c>
      <c r="O50" s="2">
        <f t="shared" si="0"/>
        <v>13371.032258064517</v>
      </c>
      <c r="P50" s="22"/>
      <c r="Q50" s="15" t="s">
        <v>31</v>
      </c>
      <c r="R50" s="15" t="s">
        <v>304</v>
      </c>
      <c r="S50" s="15" t="s">
        <v>90</v>
      </c>
      <c r="T50" s="15" t="s">
        <v>305</v>
      </c>
    </row>
    <row r="51" spans="1:20" s="3" customFormat="1" ht="24.75" customHeight="1">
      <c r="A51" s="21">
        <v>41</v>
      </c>
      <c r="B51" s="10">
        <v>1114185070</v>
      </c>
      <c r="C51" s="14" t="s">
        <v>27</v>
      </c>
      <c r="D51" s="14" t="s">
        <v>28</v>
      </c>
      <c r="E51" s="25" t="s">
        <v>26</v>
      </c>
      <c r="F51" s="11">
        <f>VLOOKUP(B51,'[1]WITHOUT PF'!$B$6:$AL$173,37,0)</f>
        <v>25</v>
      </c>
      <c r="G51" s="1">
        <f>VLOOKUP(B51,'[1]WITHOUT PF'!$B$6:$AM$173,38,0)</f>
        <v>4</v>
      </c>
      <c r="H51" s="1">
        <f>VLOOKUP(B51,'[1]WITHOUT PF'!$B$6:$AN$173,39,0)</f>
        <v>1</v>
      </c>
      <c r="I51" s="1">
        <f>VLOOKUP(B51,'[1]WITHOUT PF'!$B$6:$AO$173,40,0)</f>
        <v>1</v>
      </c>
      <c r="J51" s="2">
        <f t="shared" si="1"/>
        <v>31</v>
      </c>
      <c r="K51" s="2">
        <v>16064</v>
      </c>
      <c r="L51" s="2">
        <f t="shared" si="2"/>
        <v>16064.000000000002</v>
      </c>
      <c r="M51" s="1">
        <f t="shared" si="3"/>
        <v>121</v>
      </c>
      <c r="N51" s="1">
        <v>0</v>
      </c>
      <c r="O51" s="2">
        <f t="shared" si="0"/>
        <v>15943.000000000002</v>
      </c>
      <c r="P51" s="22"/>
      <c r="Q51" s="15" t="s">
        <v>31</v>
      </c>
      <c r="R51" s="15" t="s">
        <v>32</v>
      </c>
      <c r="S51" s="15" t="s">
        <v>33</v>
      </c>
      <c r="T51" s="15" t="s">
        <v>34</v>
      </c>
    </row>
    <row r="52" spans="1:20" s="3" customFormat="1" ht="24.75" customHeight="1">
      <c r="A52" s="21">
        <v>42</v>
      </c>
      <c r="B52" s="10">
        <v>2214691119</v>
      </c>
      <c r="C52" s="14" t="s">
        <v>80</v>
      </c>
      <c r="D52" s="14" t="s">
        <v>84</v>
      </c>
      <c r="E52" s="25" t="s">
        <v>26</v>
      </c>
      <c r="F52" s="11">
        <f>VLOOKUP(B52,'[1]WITHOUT PF'!$B$6:$AL$173,37,0)</f>
        <v>26</v>
      </c>
      <c r="G52" s="1">
        <f>VLOOKUP(B52,'[1]WITHOUT PF'!$B$6:$AM$173,38,0)</f>
        <v>4</v>
      </c>
      <c r="H52" s="1">
        <f>VLOOKUP(B52,'[1]WITHOUT PF'!$B$6:$AN$173,39,0)</f>
        <v>0</v>
      </c>
      <c r="I52" s="1">
        <f>VLOOKUP(B52,'[1]WITHOUT PF'!$B$6:$AO$173,40,0)</f>
        <v>1</v>
      </c>
      <c r="J52" s="2">
        <f t="shared" si="1"/>
        <v>31</v>
      </c>
      <c r="K52" s="2">
        <v>16064</v>
      </c>
      <c r="L52" s="2">
        <f t="shared" si="2"/>
        <v>16064.000000000002</v>
      </c>
      <c r="M52" s="1">
        <f t="shared" si="3"/>
        <v>121</v>
      </c>
      <c r="N52" s="1">
        <v>0</v>
      </c>
      <c r="O52" s="2">
        <f t="shared" si="0"/>
        <v>15943.000000000002</v>
      </c>
      <c r="P52" s="22"/>
      <c r="Q52" s="15" t="s">
        <v>29</v>
      </c>
      <c r="R52" s="15" t="s">
        <v>95</v>
      </c>
      <c r="S52" s="15" t="s">
        <v>38</v>
      </c>
      <c r="T52" s="15" t="s">
        <v>96</v>
      </c>
    </row>
    <row r="53" spans="1:20" s="3" customFormat="1" ht="24.75" customHeight="1">
      <c r="A53" s="21">
        <v>43</v>
      </c>
      <c r="B53" s="10">
        <v>2214680814</v>
      </c>
      <c r="C53" s="14" t="s">
        <v>65</v>
      </c>
      <c r="D53" s="14" t="s">
        <v>66</v>
      </c>
      <c r="E53" s="25" t="s">
        <v>26</v>
      </c>
      <c r="F53" s="11">
        <f>VLOOKUP(B53,'[1]WITHOUT PF'!$B$6:$AL$173,37,0)</f>
        <v>26</v>
      </c>
      <c r="G53" s="1">
        <f>VLOOKUP(B53,'[1]WITHOUT PF'!$B$6:$AM$173,38,0)</f>
        <v>4</v>
      </c>
      <c r="H53" s="1">
        <f>VLOOKUP(B53,'[1]WITHOUT PF'!$B$6:$AN$173,39,0)</f>
        <v>0</v>
      </c>
      <c r="I53" s="1">
        <f>VLOOKUP(B53,'[1]WITHOUT PF'!$B$6:$AO$173,40,0)</f>
        <v>1</v>
      </c>
      <c r="J53" s="2">
        <f t="shared" si="1"/>
        <v>31</v>
      </c>
      <c r="K53" s="2">
        <v>16064</v>
      </c>
      <c r="L53" s="2">
        <f t="shared" si="2"/>
        <v>16064.000000000002</v>
      </c>
      <c r="M53" s="1">
        <f t="shared" si="3"/>
        <v>121</v>
      </c>
      <c r="N53" s="1">
        <v>0</v>
      </c>
      <c r="O53" s="2">
        <f t="shared" si="0"/>
        <v>15943.000000000002</v>
      </c>
      <c r="P53" s="22"/>
      <c r="Q53" s="15" t="s">
        <v>52</v>
      </c>
      <c r="R53" s="15" t="s">
        <v>70</v>
      </c>
      <c r="S53" s="15" t="s">
        <v>72</v>
      </c>
      <c r="T53" s="15" t="s">
        <v>224</v>
      </c>
    </row>
    <row r="54" spans="1:20" s="3" customFormat="1" ht="24.75" customHeight="1">
      <c r="A54" s="21">
        <v>44</v>
      </c>
      <c r="B54" s="10">
        <v>1013875994</v>
      </c>
      <c r="C54" s="14" t="s">
        <v>108</v>
      </c>
      <c r="D54" s="14" t="s">
        <v>109</v>
      </c>
      <c r="E54" s="25" t="s">
        <v>26</v>
      </c>
      <c r="F54" s="11">
        <f>VLOOKUP(B54,'[1]WITHOUT PF'!$B$6:$AL$173,37,0)</f>
        <v>26</v>
      </c>
      <c r="G54" s="1">
        <f>VLOOKUP(B54,'[1]WITHOUT PF'!$B$6:$AM$173,38,0)</f>
        <v>4</v>
      </c>
      <c r="H54" s="1">
        <f>VLOOKUP(B54,'[1]WITHOUT PF'!$B$6:$AN$173,39,0)</f>
        <v>0</v>
      </c>
      <c r="I54" s="1">
        <f>VLOOKUP(B54,'[1]WITHOUT PF'!$B$6:$AO$173,40,0)</f>
        <v>1</v>
      </c>
      <c r="J54" s="2">
        <f t="shared" si="1"/>
        <v>31</v>
      </c>
      <c r="K54" s="2">
        <v>16064</v>
      </c>
      <c r="L54" s="2">
        <f t="shared" si="2"/>
        <v>16064.000000000002</v>
      </c>
      <c r="M54" s="1">
        <f t="shared" si="3"/>
        <v>121</v>
      </c>
      <c r="N54" s="1">
        <v>0</v>
      </c>
      <c r="O54" s="2">
        <f t="shared" si="0"/>
        <v>15943.000000000002</v>
      </c>
      <c r="P54" s="22"/>
      <c r="Q54" s="15" t="s">
        <v>57</v>
      </c>
      <c r="R54" s="15" t="s">
        <v>117</v>
      </c>
      <c r="S54" s="15" t="s">
        <v>44</v>
      </c>
      <c r="T54" s="15" t="s">
        <v>118</v>
      </c>
    </row>
    <row r="55" spans="1:20" s="3" customFormat="1" ht="24.75" customHeight="1">
      <c r="A55" s="21">
        <v>45</v>
      </c>
      <c r="B55" s="10">
        <v>1014143645</v>
      </c>
      <c r="C55" s="14" t="s">
        <v>306</v>
      </c>
      <c r="D55" s="14" t="s">
        <v>307</v>
      </c>
      <c r="E55" s="25" t="s">
        <v>26</v>
      </c>
      <c r="F55" s="11">
        <f>VLOOKUP(B55,'[1]WITHOUT PF'!$B$6:$AL$173,37,0)</f>
        <v>26</v>
      </c>
      <c r="G55" s="1">
        <f>VLOOKUP(B55,'[1]WITHOUT PF'!$B$6:$AM$173,38,0)</f>
        <v>4</v>
      </c>
      <c r="H55" s="1">
        <f>VLOOKUP(B55,'[1]WITHOUT PF'!$B$6:$AN$173,39,0)</f>
        <v>0</v>
      </c>
      <c r="I55" s="1">
        <f>VLOOKUP(B55,'[1]WITHOUT PF'!$B$6:$AO$173,40,0)</f>
        <v>1</v>
      </c>
      <c r="J55" s="2">
        <f t="shared" si="1"/>
        <v>31</v>
      </c>
      <c r="K55" s="2">
        <v>16064</v>
      </c>
      <c r="L55" s="2">
        <f t="shared" si="2"/>
        <v>16064.000000000002</v>
      </c>
      <c r="M55" s="1">
        <f t="shared" si="3"/>
        <v>121</v>
      </c>
      <c r="N55" s="1">
        <v>0</v>
      </c>
      <c r="O55" s="2">
        <f t="shared" si="0"/>
        <v>15943.000000000002</v>
      </c>
      <c r="P55" s="22"/>
      <c r="Q55" s="15" t="s">
        <v>62</v>
      </c>
      <c r="R55" s="15" t="s">
        <v>308</v>
      </c>
      <c r="S55" s="15" t="s">
        <v>309</v>
      </c>
      <c r="T55" s="15" t="s">
        <v>91</v>
      </c>
    </row>
    <row r="56" spans="1:20" s="3" customFormat="1" ht="24.75" customHeight="1">
      <c r="A56" s="21">
        <v>46</v>
      </c>
      <c r="B56" s="10">
        <v>2214639296</v>
      </c>
      <c r="C56" s="14" t="s">
        <v>79</v>
      </c>
      <c r="D56" s="14" t="s">
        <v>83</v>
      </c>
      <c r="E56" s="25" t="s">
        <v>26</v>
      </c>
      <c r="F56" s="11">
        <f>VLOOKUP(B56,'[1]WITHOUT PF'!$B$6:$AL$173,37,0)</f>
        <v>26</v>
      </c>
      <c r="G56" s="1">
        <f>VLOOKUP(B56,'[1]WITHOUT PF'!$B$6:$AM$173,38,0)</f>
        <v>4</v>
      </c>
      <c r="H56" s="1">
        <f>VLOOKUP(B56,'[1]WITHOUT PF'!$B$6:$AN$173,39,0)</f>
        <v>0</v>
      </c>
      <c r="I56" s="1">
        <f>VLOOKUP(B56,'[1]WITHOUT PF'!$B$6:$AO$173,40,0)</f>
        <v>1</v>
      </c>
      <c r="J56" s="2">
        <f t="shared" si="1"/>
        <v>31</v>
      </c>
      <c r="K56" s="2">
        <v>16064</v>
      </c>
      <c r="L56" s="2">
        <f t="shared" si="2"/>
        <v>16064.000000000002</v>
      </c>
      <c r="M56" s="1">
        <f t="shared" si="3"/>
        <v>121</v>
      </c>
      <c r="N56" s="1">
        <v>0</v>
      </c>
      <c r="O56" s="2">
        <f t="shared" si="0"/>
        <v>15943.000000000002</v>
      </c>
      <c r="P56" s="22"/>
      <c r="Q56" s="15" t="s">
        <v>48</v>
      </c>
      <c r="R56" s="15" t="s">
        <v>92</v>
      </c>
      <c r="S56" s="15" t="s">
        <v>93</v>
      </c>
      <c r="T56" s="15" t="s">
        <v>94</v>
      </c>
    </row>
    <row r="57" spans="1:20" s="3" customFormat="1" ht="24.75" customHeight="1">
      <c r="A57" s="21">
        <v>47</v>
      </c>
      <c r="B57" s="10">
        <v>2214726280</v>
      </c>
      <c r="C57" s="14" t="s">
        <v>134</v>
      </c>
      <c r="D57" s="14" t="s">
        <v>142</v>
      </c>
      <c r="E57" s="25" t="s">
        <v>26</v>
      </c>
      <c r="F57" s="11">
        <f>VLOOKUP(B57,'[1]WITHOUT PF'!$B$6:$AL$173,37,0)</f>
        <v>24</v>
      </c>
      <c r="G57" s="1">
        <f>VLOOKUP(B57,'[1]WITHOUT PF'!$B$6:$AM$173,38,0)</f>
        <v>4</v>
      </c>
      <c r="H57" s="1">
        <f>VLOOKUP(B57,'[1]WITHOUT PF'!$B$6:$AN$173,39,0)</f>
        <v>0</v>
      </c>
      <c r="I57" s="1">
        <f>VLOOKUP(B57,'[1]WITHOUT PF'!$B$6:$AO$173,40,0)</f>
        <v>1</v>
      </c>
      <c r="J57" s="2">
        <f t="shared" si="1"/>
        <v>29</v>
      </c>
      <c r="K57" s="2">
        <v>16064</v>
      </c>
      <c r="L57" s="2">
        <f t="shared" si="2"/>
        <v>15027.612903225809</v>
      </c>
      <c r="M57" s="1">
        <f t="shared" si="3"/>
        <v>113</v>
      </c>
      <c r="N57" s="1">
        <v>0</v>
      </c>
      <c r="O57" s="2">
        <f t="shared" si="0"/>
        <v>14914.612903225809</v>
      </c>
      <c r="P57" s="22"/>
      <c r="Q57" s="15" t="s">
        <v>57</v>
      </c>
      <c r="R57" s="15" t="s">
        <v>159</v>
      </c>
      <c r="S57" s="15" t="s">
        <v>160</v>
      </c>
      <c r="T57" s="15" t="s">
        <v>161</v>
      </c>
    </row>
    <row r="58" spans="1:20" s="3" customFormat="1" ht="24.75" customHeight="1">
      <c r="A58" s="21">
        <v>48</v>
      </c>
      <c r="B58" s="10">
        <v>1013940260</v>
      </c>
      <c r="C58" s="14" t="s">
        <v>124</v>
      </c>
      <c r="D58" s="14" t="s">
        <v>137</v>
      </c>
      <c r="E58" s="25" t="s">
        <v>26</v>
      </c>
      <c r="F58" s="11">
        <f>VLOOKUP(B58,'[1]WITHOUT PF'!$B$6:$AL$173,37,0)</f>
        <v>23</v>
      </c>
      <c r="G58" s="1">
        <f>VLOOKUP(B58,'[1]WITHOUT PF'!$B$6:$AM$173,38,0)</f>
        <v>4</v>
      </c>
      <c r="H58" s="1">
        <f>VLOOKUP(B58,'[1]WITHOUT PF'!$B$6:$AN$173,39,0)</f>
        <v>1</v>
      </c>
      <c r="I58" s="1">
        <f>VLOOKUP(B58,'[1]WITHOUT PF'!$B$6:$AO$173,40,0)</f>
        <v>1</v>
      </c>
      <c r="J58" s="2">
        <f t="shared" si="1"/>
        <v>29</v>
      </c>
      <c r="K58" s="2">
        <v>16064</v>
      </c>
      <c r="L58" s="2">
        <f t="shared" si="2"/>
        <v>15027.612903225809</v>
      </c>
      <c r="M58" s="1">
        <f t="shared" si="3"/>
        <v>113</v>
      </c>
      <c r="N58" s="1">
        <v>0</v>
      </c>
      <c r="O58" s="2">
        <f t="shared" si="0"/>
        <v>14914.612903225809</v>
      </c>
      <c r="P58" s="22"/>
      <c r="Q58" s="15" t="s">
        <v>59</v>
      </c>
      <c r="R58" s="15" t="s">
        <v>147</v>
      </c>
      <c r="S58" s="15" t="s">
        <v>148</v>
      </c>
      <c r="T58" s="15" t="s">
        <v>149</v>
      </c>
    </row>
    <row r="59" spans="1:20" s="3" customFormat="1" ht="24.75" customHeight="1">
      <c r="A59" s="21">
        <v>49</v>
      </c>
      <c r="B59" s="10">
        <v>2214476132</v>
      </c>
      <c r="C59" s="14" t="s">
        <v>125</v>
      </c>
      <c r="D59" s="14" t="s">
        <v>138</v>
      </c>
      <c r="E59" s="25" t="s">
        <v>26</v>
      </c>
      <c r="F59" s="11">
        <f>VLOOKUP(B59,'[1]WITHOUT PF'!$B$6:$AL$173,37,0)</f>
        <v>25</v>
      </c>
      <c r="G59" s="1">
        <f>VLOOKUP(B59,'[1]WITHOUT PF'!$B$6:$AM$173,38,0)</f>
        <v>4</v>
      </c>
      <c r="H59" s="1">
        <f>VLOOKUP(B59,'[1]WITHOUT PF'!$B$6:$AN$173,39,0)</f>
        <v>1</v>
      </c>
      <c r="I59" s="1">
        <f>VLOOKUP(B59,'[1]WITHOUT PF'!$B$6:$AO$173,40,0)</f>
        <v>1</v>
      </c>
      <c r="J59" s="2">
        <f t="shared" si="1"/>
        <v>31</v>
      </c>
      <c r="K59" s="2">
        <v>16064</v>
      </c>
      <c r="L59" s="2">
        <f t="shared" si="2"/>
        <v>16064.000000000002</v>
      </c>
      <c r="M59" s="1">
        <f t="shared" si="3"/>
        <v>121</v>
      </c>
      <c r="N59" s="1">
        <v>0</v>
      </c>
      <c r="O59" s="2">
        <f t="shared" si="0"/>
        <v>15943.000000000002</v>
      </c>
      <c r="P59" s="22"/>
      <c r="Q59" s="15" t="s">
        <v>45</v>
      </c>
      <c r="R59" s="15" t="s">
        <v>191</v>
      </c>
      <c r="S59" s="15" t="s">
        <v>73</v>
      </c>
      <c r="T59" s="15" t="s">
        <v>74</v>
      </c>
    </row>
    <row r="60" spans="1:20" s="3" customFormat="1" ht="24.75" customHeight="1">
      <c r="A60" s="21">
        <v>50</v>
      </c>
      <c r="B60" s="10">
        <v>2214811856</v>
      </c>
      <c r="C60" s="14" t="s">
        <v>358</v>
      </c>
      <c r="D60" s="14" t="s">
        <v>359</v>
      </c>
      <c r="E60" s="25" t="s">
        <v>26</v>
      </c>
      <c r="F60" s="11">
        <f>VLOOKUP(B60,'[1]WITHOUT PF'!$B$6:$AL$173,37,0)</f>
        <v>26</v>
      </c>
      <c r="G60" s="1">
        <f>VLOOKUP(B60,'[1]WITHOUT PF'!$B$6:$AM$173,38,0)</f>
        <v>4</v>
      </c>
      <c r="H60" s="1">
        <f>VLOOKUP(B60,'[1]WITHOUT PF'!$B$6:$AN$173,39,0)</f>
        <v>0</v>
      </c>
      <c r="I60" s="1">
        <f>VLOOKUP(B60,'[1]WITHOUT PF'!$B$6:$AO$173,40,0)</f>
        <v>1</v>
      </c>
      <c r="J60" s="2">
        <f t="shared" si="1"/>
        <v>31</v>
      </c>
      <c r="K60" s="2">
        <v>16064</v>
      </c>
      <c r="L60" s="2">
        <f t="shared" si="2"/>
        <v>16064.000000000002</v>
      </c>
      <c r="M60" s="1">
        <f t="shared" si="3"/>
        <v>121</v>
      </c>
      <c r="N60" s="1">
        <v>0</v>
      </c>
      <c r="O60" s="2">
        <f t="shared" si="0"/>
        <v>15943.000000000002</v>
      </c>
      <c r="P60" s="22"/>
      <c r="Q60" s="15" t="s">
        <v>31</v>
      </c>
      <c r="R60" s="15" t="s">
        <v>364</v>
      </c>
      <c r="S60" s="15" t="s">
        <v>157</v>
      </c>
      <c r="T60" s="15" t="s">
        <v>158</v>
      </c>
    </row>
    <row r="61" spans="1:20" s="3" customFormat="1" ht="24.75" customHeight="1">
      <c r="A61" s="21">
        <v>51</v>
      </c>
      <c r="B61" s="10">
        <v>2214812014</v>
      </c>
      <c r="C61" s="14" t="s">
        <v>360</v>
      </c>
      <c r="D61" s="14" t="s">
        <v>361</v>
      </c>
      <c r="E61" s="25" t="s">
        <v>26</v>
      </c>
      <c r="F61" s="11">
        <f>VLOOKUP(B61,'[1]WITHOUT PF'!$B$6:$AL$173,37,0)</f>
        <v>17</v>
      </c>
      <c r="G61" s="1">
        <f>VLOOKUP(B61,'[1]WITHOUT PF'!$B$6:$AM$173,38,0)</f>
        <v>3</v>
      </c>
      <c r="H61" s="1">
        <f>VLOOKUP(B61,'[1]WITHOUT PF'!$B$6:$AN$173,39,0)</f>
        <v>1</v>
      </c>
      <c r="I61" s="1">
        <f>VLOOKUP(B61,'[1]WITHOUT PF'!$B$6:$AO$173,40,0)</f>
        <v>1</v>
      </c>
      <c r="J61" s="2">
        <f t="shared" si="1"/>
        <v>22</v>
      </c>
      <c r="K61" s="2">
        <v>16064</v>
      </c>
      <c r="L61" s="2">
        <f t="shared" si="2"/>
        <v>11400.25806451613</v>
      </c>
      <c r="M61" s="1">
        <f t="shared" si="3"/>
        <v>86</v>
      </c>
      <c r="N61" s="1">
        <v>0</v>
      </c>
      <c r="O61" s="2">
        <f t="shared" si="0"/>
        <v>11314.25806451613</v>
      </c>
      <c r="P61" s="22"/>
      <c r="Q61" s="15" t="s">
        <v>31</v>
      </c>
      <c r="R61" s="15" t="s">
        <v>365</v>
      </c>
      <c r="S61" s="15" t="s">
        <v>366</v>
      </c>
      <c r="T61" s="15" t="s">
        <v>367</v>
      </c>
    </row>
    <row r="62" spans="1:20" s="3" customFormat="1" ht="24.75" customHeight="1">
      <c r="A62" s="21">
        <v>52</v>
      </c>
      <c r="B62" s="10">
        <v>2214813753</v>
      </c>
      <c r="C62" s="14" t="s">
        <v>362</v>
      </c>
      <c r="D62" s="14" t="s">
        <v>363</v>
      </c>
      <c r="E62" s="25" t="s">
        <v>26</v>
      </c>
      <c r="F62" s="11">
        <f>VLOOKUP(B62,'[1]WITHOUT PF'!$B$6:$AL$173,37,0)</f>
        <v>23</v>
      </c>
      <c r="G62" s="1">
        <f>VLOOKUP(B62,'[1]WITHOUT PF'!$B$6:$AM$173,38,0)</f>
        <v>3</v>
      </c>
      <c r="H62" s="1">
        <f>VLOOKUP(B62,'[1]WITHOUT PF'!$B$6:$AN$173,39,0)</f>
        <v>1</v>
      </c>
      <c r="I62" s="1">
        <f>VLOOKUP(B62,'[1]WITHOUT PF'!$B$6:$AO$173,40,0)</f>
        <v>1</v>
      </c>
      <c r="J62" s="2">
        <f t="shared" si="1"/>
        <v>28</v>
      </c>
      <c r="K62" s="2">
        <v>16064</v>
      </c>
      <c r="L62" s="2">
        <f t="shared" si="2"/>
        <v>14509.419354838712</v>
      </c>
      <c r="M62" s="1">
        <f t="shared" si="3"/>
        <v>109</v>
      </c>
      <c r="N62" s="1">
        <v>0</v>
      </c>
      <c r="O62" s="2">
        <f t="shared" si="0"/>
        <v>14400.419354838712</v>
      </c>
      <c r="P62" s="22"/>
      <c r="Q62" s="15" t="s">
        <v>105</v>
      </c>
      <c r="R62" s="15" t="s">
        <v>368</v>
      </c>
      <c r="S62" s="15" t="s">
        <v>89</v>
      </c>
      <c r="T62" s="15" t="s">
        <v>369</v>
      </c>
    </row>
    <row r="63" spans="1:20" s="3" customFormat="1" ht="24.75" customHeight="1">
      <c r="A63" s="21">
        <v>53</v>
      </c>
      <c r="B63" s="10">
        <v>2214603449</v>
      </c>
      <c r="C63" s="14" t="s">
        <v>126</v>
      </c>
      <c r="D63" s="14" t="s">
        <v>379</v>
      </c>
      <c r="E63" s="25" t="s">
        <v>26</v>
      </c>
      <c r="F63" s="11">
        <f>VLOOKUP(B63,'[1]WITHOUT PF'!$B$6:$AL$173,37,0)</f>
        <v>24</v>
      </c>
      <c r="G63" s="1">
        <f>VLOOKUP(B63,'[1]WITHOUT PF'!$B$6:$AM$173,38,0)</f>
        <v>4</v>
      </c>
      <c r="H63" s="1">
        <f>VLOOKUP(B63,'[1]WITHOUT PF'!$B$6:$AN$173,39,0)</f>
        <v>1</v>
      </c>
      <c r="I63" s="1">
        <f>VLOOKUP(B63,'[1]WITHOUT PF'!$B$6:$AO$173,40,0)</f>
        <v>0</v>
      </c>
      <c r="J63" s="2">
        <f t="shared" si="1"/>
        <v>29</v>
      </c>
      <c r="K63" s="2">
        <v>16064</v>
      </c>
      <c r="L63" s="2">
        <f>(K63/D$8*J63)</f>
        <v>15027.612903225809</v>
      </c>
      <c r="M63" s="1">
        <f t="shared" si="3"/>
        <v>113</v>
      </c>
      <c r="N63" s="1">
        <v>0</v>
      </c>
      <c r="O63" s="2">
        <f>L63-M63-N63</f>
        <v>14914.612903225809</v>
      </c>
      <c r="P63" s="22"/>
      <c r="Q63" s="15" t="s">
        <v>48</v>
      </c>
      <c r="R63" s="15" t="s">
        <v>150</v>
      </c>
      <c r="S63" s="15" t="s">
        <v>49</v>
      </c>
      <c r="T63" s="15" t="s">
        <v>192</v>
      </c>
    </row>
    <row r="64" spans="1:20" s="3" customFormat="1" ht="24.75" customHeight="1">
      <c r="A64" s="21">
        <v>54</v>
      </c>
      <c r="B64" s="10">
        <v>2017149123</v>
      </c>
      <c r="C64" s="14" t="s">
        <v>64</v>
      </c>
      <c r="D64" s="14" t="s">
        <v>139</v>
      </c>
      <c r="E64" s="25" t="s">
        <v>26</v>
      </c>
      <c r="F64" s="11">
        <f>VLOOKUP(B64,'[1]WITHOUT PF'!$B$6:$AL$173,37,0)</f>
        <v>26</v>
      </c>
      <c r="G64" s="1">
        <f>VLOOKUP(B64,'[1]WITHOUT PF'!$B$6:$AM$173,38,0)</f>
        <v>4</v>
      </c>
      <c r="H64" s="1">
        <f>VLOOKUP(B64,'[1]WITHOUT PF'!$B$6:$AN$173,39,0)</f>
        <v>0</v>
      </c>
      <c r="I64" s="1">
        <f>VLOOKUP(B64,'[1]WITHOUT PF'!$B$6:$AO$173,40,0)</f>
        <v>1</v>
      </c>
      <c r="J64" s="2">
        <f t="shared" si="1"/>
        <v>31</v>
      </c>
      <c r="K64" s="2">
        <v>16064</v>
      </c>
      <c r="L64" s="2">
        <f t="shared" si="2"/>
        <v>16064.000000000002</v>
      </c>
      <c r="M64" s="1">
        <f t="shared" si="3"/>
        <v>121</v>
      </c>
      <c r="N64" s="1">
        <v>0</v>
      </c>
      <c r="O64" s="2">
        <f t="shared" si="0"/>
        <v>15943.000000000002</v>
      </c>
      <c r="P64" s="22"/>
      <c r="Q64" s="15" t="s">
        <v>57</v>
      </c>
      <c r="R64" s="15" t="s">
        <v>151</v>
      </c>
      <c r="S64" s="15" t="s">
        <v>152</v>
      </c>
      <c r="T64" s="15" t="s">
        <v>58</v>
      </c>
    </row>
    <row r="65" spans="1:20" s="3" customFormat="1" ht="24.75" customHeight="1">
      <c r="A65" s="21">
        <v>55</v>
      </c>
      <c r="B65" s="10">
        <v>2214732055</v>
      </c>
      <c r="C65" s="14" t="s">
        <v>170</v>
      </c>
      <c r="D65" s="14" t="s">
        <v>171</v>
      </c>
      <c r="E65" s="25" t="s">
        <v>26</v>
      </c>
      <c r="F65" s="11">
        <f>VLOOKUP(B65,'[1]WITHOUT PF'!$B$6:$AL$173,37,0)</f>
        <v>23</v>
      </c>
      <c r="G65" s="1">
        <f>VLOOKUP(B65,'[1]WITHOUT PF'!$B$6:$AM$173,38,0)</f>
        <v>3</v>
      </c>
      <c r="H65" s="1">
        <f>VLOOKUP(B65,'[1]WITHOUT PF'!$B$6:$AN$173,39,0)</f>
        <v>0</v>
      </c>
      <c r="I65" s="1">
        <f>VLOOKUP(B65,'[1]WITHOUT PF'!$B$6:$AO$173,40,0)</f>
        <v>0</v>
      </c>
      <c r="J65" s="2">
        <f t="shared" si="1"/>
        <v>26</v>
      </c>
      <c r="K65" s="2">
        <v>16064</v>
      </c>
      <c r="L65" s="2">
        <f t="shared" si="2"/>
        <v>13473.032258064517</v>
      </c>
      <c r="M65" s="1">
        <f t="shared" si="3"/>
        <v>102</v>
      </c>
      <c r="N65" s="1">
        <v>0</v>
      </c>
      <c r="O65" s="2">
        <f t="shared" si="0"/>
        <v>13371.032258064517</v>
      </c>
      <c r="P65" s="22"/>
      <c r="Q65" s="15" t="s">
        <v>45</v>
      </c>
      <c r="R65" s="15" t="s">
        <v>241</v>
      </c>
      <c r="S65" s="15" t="s">
        <v>73</v>
      </c>
      <c r="T65" s="15" t="s">
        <v>74</v>
      </c>
    </row>
    <row r="66" spans="1:20" s="3" customFormat="1" ht="24.75" customHeight="1">
      <c r="A66" s="21">
        <v>56</v>
      </c>
      <c r="B66" s="10">
        <v>2214445465</v>
      </c>
      <c r="C66" s="14" t="s">
        <v>174</v>
      </c>
      <c r="D66" s="14" t="s">
        <v>380</v>
      </c>
      <c r="E66" s="25" t="s">
        <v>26</v>
      </c>
      <c r="F66" s="11">
        <f>VLOOKUP(B66,'[1]WITHOUT PF'!$B$6:$AL$173,37,0)</f>
        <v>27</v>
      </c>
      <c r="G66" s="1">
        <f>VLOOKUP(B66,'[1]WITHOUT PF'!$B$6:$AM$173,38,0)</f>
        <v>4</v>
      </c>
      <c r="H66" s="1">
        <f>VLOOKUP(B66,'[1]WITHOUT PF'!$B$6:$AN$173,39,0)</f>
        <v>0</v>
      </c>
      <c r="I66" s="1">
        <f>VLOOKUP(B66,'[1]WITHOUT PF'!$B$6:$AO$173,40,0)</f>
        <v>0</v>
      </c>
      <c r="J66" s="2">
        <f t="shared" si="1"/>
        <v>31</v>
      </c>
      <c r="K66" s="2">
        <v>16064</v>
      </c>
      <c r="L66" s="2">
        <f t="shared" si="2"/>
        <v>16064.000000000002</v>
      </c>
      <c r="M66" s="1">
        <f t="shared" si="3"/>
        <v>121</v>
      </c>
      <c r="N66" s="1">
        <v>0</v>
      </c>
      <c r="O66" s="2">
        <f t="shared" si="0"/>
        <v>15943.000000000002</v>
      </c>
      <c r="P66" s="22"/>
      <c r="Q66" s="15" t="s">
        <v>29</v>
      </c>
      <c r="R66" s="15" t="s">
        <v>384</v>
      </c>
      <c r="S66" s="15" t="s">
        <v>385</v>
      </c>
      <c r="T66" s="15" t="s">
        <v>386</v>
      </c>
    </row>
    <row r="67" spans="1:20" s="3" customFormat="1" ht="24.75" customHeight="1">
      <c r="A67" s="21">
        <v>57</v>
      </c>
      <c r="B67" s="10">
        <v>2214733455</v>
      </c>
      <c r="C67" s="14" t="s">
        <v>172</v>
      </c>
      <c r="D67" s="14" t="s">
        <v>173</v>
      </c>
      <c r="E67" s="25" t="s">
        <v>26</v>
      </c>
      <c r="F67" s="11">
        <f>VLOOKUP(B67,'[1]WITHOUT PF'!$B$6:$AL$173,37,0)</f>
        <v>27</v>
      </c>
      <c r="G67" s="1">
        <f>VLOOKUP(B67,'[1]WITHOUT PF'!$B$6:$AM$173,38,0)</f>
        <v>4</v>
      </c>
      <c r="H67" s="1">
        <f>VLOOKUP(B67,'[1]WITHOUT PF'!$B$6:$AN$173,39,0)</f>
        <v>0</v>
      </c>
      <c r="I67" s="1">
        <f>VLOOKUP(B67,'[1]WITHOUT PF'!$B$6:$AO$173,40,0)</f>
        <v>0</v>
      </c>
      <c r="J67" s="2">
        <f t="shared" si="1"/>
        <v>31</v>
      </c>
      <c r="K67" s="2">
        <v>16064</v>
      </c>
      <c r="L67" s="2">
        <f t="shared" si="2"/>
        <v>16064.000000000002</v>
      </c>
      <c r="M67" s="1">
        <f t="shared" si="3"/>
        <v>121</v>
      </c>
      <c r="N67" s="1">
        <v>0</v>
      </c>
      <c r="O67" s="2">
        <f t="shared" si="0"/>
        <v>15943.000000000002</v>
      </c>
      <c r="P67" s="22"/>
      <c r="Q67" s="15" t="s">
        <v>48</v>
      </c>
      <c r="R67" s="15" t="s">
        <v>185</v>
      </c>
      <c r="S67" s="15" t="s">
        <v>186</v>
      </c>
      <c r="T67" s="15" t="s">
        <v>187</v>
      </c>
    </row>
    <row r="68" spans="1:20" s="3" customFormat="1" ht="24.75" customHeight="1">
      <c r="A68" s="21">
        <v>58</v>
      </c>
      <c r="B68" s="10">
        <v>2214649341</v>
      </c>
      <c r="C68" s="14" t="s">
        <v>175</v>
      </c>
      <c r="D68" s="14" t="s">
        <v>176</v>
      </c>
      <c r="E68" s="25" t="s">
        <v>26</v>
      </c>
      <c r="F68" s="11">
        <f>VLOOKUP(B68,'[1]WITHOUT PF'!$B$6:$AL$173,37,0)</f>
        <v>26</v>
      </c>
      <c r="G68" s="1">
        <f>VLOOKUP(B68,'[1]WITHOUT PF'!$B$6:$AM$173,38,0)</f>
        <v>4</v>
      </c>
      <c r="H68" s="1">
        <f>VLOOKUP(B68,'[1]WITHOUT PF'!$B$6:$AN$173,39,0)</f>
        <v>0</v>
      </c>
      <c r="I68" s="1">
        <f>VLOOKUP(B68,'[1]WITHOUT PF'!$B$6:$AO$173,40,0)</f>
        <v>0</v>
      </c>
      <c r="J68" s="2">
        <f t="shared" si="1"/>
        <v>30</v>
      </c>
      <c r="K68" s="2">
        <v>16064</v>
      </c>
      <c r="L68" s="2">
        <f t="shared" si="2"/>
        <v>15545.806451612905</v>
      </c>
      <c r="M68" s="1">
        <f t="shared" si="3"/>
        <v>117</v>
      </c>
      <c r="N68" s="1">
        <v>0</v>
      </c>
      <c r="O68" s="2">
        <f t="shared" si="0"/>
        <v>15428.806451612905</v>
      </c>
      <c r="P68" s="22"/>
      <c r="Q68" s="15" t="s">
        <v>42</v>
      </c>
      <c r="R68" s="15" t="s">
        <v>188</v>
      </c>
      <c r="S68" s="15" t="s">
        <v>189</v>
      </c>
      <c r="T68" s="15" t="s">
        <v>190</v>
      </c>
    </row>
    <row r="69" spans="1:20" s="3" customFormat="1" ht="24.75" customHeight="1">
      <c r="A69" s="21">
        <v>59</v>
      </c>
      <c r="B69" s="10">
        <v>2214715661</v>
      </c>
      <c r="C69" s="14" t="s">
        <v>110</v>
      </c>
      <c r="D69" s="14" t="s">
        <v>111</v>
      </c>
      <c r="E69" s="25" t="s">
        <v>26</v>
      </c>
      <c r="F69" s="11">
        <f>VLOOKUP(B69,'[1]WITHOUT PF'!$B$6:$AL$173,37,0)</f>
        <v>9</v>
      </c>
      <c r="G69" s="1">
        <f>VLOOKUP(B69,'[1]WITHOUT PF'!$B$6:$AM$173,38,0)</f>
        <v>1</v>
      </c>
      <c r="H69" s="1">
        <f>VLOOKUP(B69,'[1]WITHOUT PF'!$B$6:$AN$173,39,0)</f>
        <v>0</v>
      </c>
      <c r="I69" s="1">
        <f>VLOOKUP(B69,'[1]WITHOUT PF'!$B$6:$AO$173,40,0)</f>
        <v>0</v>
      </c>
      <c r="J69" s="2">
        <f t="shared" si="1"/>
        <v>10</v>
      </c>
      <c r="K69" s="2">
        <v>16064</v>
      </c>
      <c r="L69" s="2">
        <f t="shared" si="2"/>
        <v>5181.935483870968</v>
      </c>
      <c r="M69" s="1">
        <f t="shared" si="3"/>
        <v>39</v>
      </c>
      <c r="N69" s="1">
        <v>0</v>
      </c>
      <c r="O69" s="2">
        <f t="shared" si="0"/>
        <v>5142.935483870968</v>
      </c>
      <c r="P69" s="22"/>
      <c r="Q69" s="15" t="s">
        <v>48</v>
      </c>
      <c r="R69" s="15" t="s">
        <v>119</v>
      </c>
      <c r="S69" s="15" t="s">
        <v>120</v>
      </c>
      <c r="T69" s="15" t="s">
        <v>121</v>
      </c>
    </row>
    <row r="70" spans="1:20" s="41" customFormat="1" ht="24.75" customHeight="1">
      <c r="A70" s="33">
        <v>60</v>
      </c>
      <c r="B70" s="34">
        <v>6719938654</v>
      </c>
      <c r="C70" s="35" t="s">
        <v>376</v>
      </c>
      <c r="D70" s="35" t="s">
        <v>381</v>
      </c>
      <c r="E70" s="34" t="s">
        <v>26</v>
      </c>
      <c r="F70" s="36">
        <f>VLOOKUP(B70,'[1]WITHOUT PF'!$B$6:$AL$173,37,0)</f>
        <v>26</v>
      </c>
      <c r="G70" s="37">
        <f>VLOOKUP(B70,'[1]WITHOUT PF'!$B$6:$AM$173,38,0)</f>
        <v>4</v>
      </c>
      <c r="H70" s="37">
        <f>VLOOKUP(B70,'[1]WITHOUT PF'!$B$6:$AN$173,39,0)</f>
        <v>1</v>
      </c>
      <c r="I70" s="37">
        <f>VLOOKUP(B70,'[1]WITHOUT PF'!$B$6:$AO$173,40,0)</f>
        <v>0</v>
      </c>
      <c r="J70" s="38">
        <f t="shared" si="1"/>
        <v>31</v>
      </c>
      <c r="K70" s="38">
        <v>16064</v>
      </c>
      <c r="L70" s="38">
        <f t="shared" si="2"/>
        <v>16064.000000000002</v>
      </c>
      <c r="M70" s="37">
        <f t="shared" si="3"/>
        <v>121</v>
      </c>
      <c r="N70" s="37">
        <v>0</v>
      </c>
      <c r="O70" s="38">
        <f t="shared" si="0"/>
        <v>15943.000000000002</v>
      </c>
      <c r="P70" s="39"/>
      <c r="Q70" s="40" t="s">
        <v>52</v>
      </c>
      <c r="R70" s="40" t="s">
        <v>387</v>
      </c>
      <c r="S70" s="40" t="s">
        <v>388</v>
      </c>
      <c r="T70" s="40" t="s">
        <v>396</v>
      </c>
    </row>
    <row r="71" spans="1:20" s="3" customFormat="1" ht="24.75" customHeight="1">
      <c r="A71" s="21">
        <v>61</v>
      </c>
      <c r="B71" s="10">
        <v>2214821746</v>
      </c>
      <c r="C71" s="14" t="s">
        <v>377</v>
      </c>
      <c r="D71" s="14" t="s">
        <v>382</v>
      </c>
      <c r="E71" s="25" t="s">
        <v>26</v>
      </c>
      <c r="F71" s="11">
        <f>VLOOKUP(B71,'[1]WITHOUT PF'!$B$6:$AL$173,37,0)</f>
        <v>23</v>
      </c>
      <c r="G71" s="1">
        <f>VLOOKUP(B71,'[1]WITHOUT PF'!$B$6:$AM$173,38,0)</f>
        <v>4</v>
      </c>
      <c r="H71" s="1">
        <f>VLOOKUP(B71,'[1]WITHOUT PF'!$B$6:$AN$173,39,0)</f>
        <v>1</v>
      </c>
      <c r="I71" s="1">
        <f>VLOOKUP(B71,'[1]WITHOUT PF'!$B$6:$AO$173,40,0)</f>
        <v>0</v>
      </c>
      <c r="J71" s="2">
        <f t="shared" si="1"/>
        <v>28</v>
      </c>
      <c r="K71" s="2">
        <v>16064</v>
      </c>
      <c r="L71" s="2">
        <f t="shared" si="2"/>
        <v>14509.419354838712</v>
      </c>
      <c r="M71" s="1">
        <f t="shared" si="3"/>
        <v>109</v>
      </c>
      <c r="N71" s="1">
        <v>0</v>
      </c>
      <c r="O71" s="2">
        <f t="shared" si="0"/>
        <v>14400.419354838712</v>
      </c>
      <c r="P71" s="22"/>
      <c r="Q71" s="15" t="s">
        <v>389</v>
      </c>
      <c r="R71" s="15" t="s">
        <v>390</v>
      </c>
      <c r="S71" s="15" t="s">
        <v>391</v>
      </c>
      <c r="T71" s="15" t="s">
        <v>392</v>
      </c>
    </row>
    <row r="72" spans="1:20" s="3" customFormat="1" ht="24.75" customHeight="1">
      <c r="A72" s="21">
        <v>62</v>
      </c>
      <c r="B72" s="10">
        <v>2214821749</v>
      </c>
      <c r="C72" s="14" t="s">
        <v>378</v>
      </c>
      <c r="D72" s="14" t="s">
        <v>383</v>
      </c>
      <c r="E72" s="25" t="s">
        <v>26</v>
      </c>
      <c r="F72" s="11">
        <f>VLOOKUP(B72,'[1]WITHOUT PF'!$B$6:$AL$173,37,0)</f>
        <v>23</v>
      </c>
      <c r="G72" s="1">
        <f>VLOOKUP(B72,'[1]WITHOUT PF'!$B$6:$AM$173,38,0)</f>
        <v>3</v>
      </c>
      <c r="H72" s="1">
        <f>VLOOKUP(B72,'[1]WITHOUT PF'!$B$6:$AN$173,39,0)</f>
        <v>0</v>
      </c>
      <c r="I72" s="1">
        <f>VLOOKUP(B72,'[1]WITHOUT PF'!$B$6:$AO$173,40,0)</f>
        <v>0</v>
      </c>
      <c r="J72" s="2">
        <f t="shared" si="1"/>
        <v>26</v>
      </c>
      <c r="K72" s="2">
        <v>16064</v>
      </c>
      <c r="L72" s="2">
        <f t="shared" si="2"/>
        <v>13473.032258064517</v>
      </c>
      <c r="M72" s="1">
        <f t="shared" si="3"/>
        <v>102</v>
      </c>
      <c r="N72" s="1">
        <v>0</v>
      </c>
      <c r="O72" s="2">
        <f t="shared" si="0"/>
        <v>13371.032258064517</v>
      </c>
      <c r="P72" s="22"/>
      <c r="Q72" s="15" t="s">
        <v>59</v>
      </c>
      <c r="R72" s="15" t="s">
        <v>393</v>
      </c>
      <c r="S72" s="15" t="s">
        <v>394</v>
      </c>
      <c r="T72" s="15" t="s">
        <v>395</v>
      </c>
    </row>
    <row r="73" spans="1:20" s="3" customFormat="1" ht="24.75" customHeight="1">
      <c r="A73" s="21">
        <v>63</v>
      </c>
      <c r="B73" s="10">
        <v>2214805046</v>
      </c>
      <c r="C73" s="14" t="s">
        <v>310</v>
      </c>
      <c r="D73" s="14" t="s">
        <v>311</v>
      </c>
      <c r="E73" s="25" t="s">
        <v>26</v>
      </c>
      <c r="F73" s="11">
        <f>VLOOKUP(B73,'[1]WITHOUT PF'!$B$6:$AL$173,37,0)</f>
        <v>26</v>
      </c>
      <c r="G73" s="1">
        <f>VLOOKUP(B73,'[1]WITHOUT PF'!$B$6:$AM$173,38,0)</f>
        <v>4</v>
      </c>
      <c r="H73" s="1">
        <f>VLOOKUP(B73,'[1]WITHOUT PF'!$B$6:$AN$173,39,0)</f>
        <v>0</v>
      </c>
      <c r="I73" s="1">
        <f>VLOOKUP(B73,'[1]WITHOUT PF'!$B$6:$AO$173,40,0)</f>
        <v>1</v>
      </c>
      <c r="J73" s="2">
        <f t="shared" si="1"/>
        <v>31</v>
      </c>
      <c r="K73" s="2">
        <v>16064</v>
      </c>
      <c r="L73" s="2">
        <f t="shared" si="2"/>
        <v>16064.000000000002</v>
      </c>
      <c r="M73" s="1">
        <f t="shared" si="3"/>
        <v>121</v>
      </c>
      <c r="N73" s="1">
        <v>0</v>
      </c>
      <c r="O73" s="2">
        <f t="shared" si="0"/>
        <v>15943.000000000002</v>
      </c>
      <c r="P73" s="22"/>
      <c r="Q73" s="15" t="s">
        <v>31</v>
      </c>
      <c r="R73" s="15" t="s">
        <v>325</v>
      </c>
      <c r="S73" s="15" t="s">
        <v>323</v>
      </c>
      <c r="T73" s="15" t="s">
        <v>324</v>
      </c>
    </row>
    <row r="74" spans="1:20" s="28" customFormat="1" ht="24.75" customHeight="1">
      <c r="A74" s="21">
        <v>64</v>
      </c>
      <c r="B74" s="25">
        <v>1013752164</v>
      </c>
      <c r="C74" s="26" t="s">
        <v>168</v>
      </c>
      <c r="D74" s="14" t="s">
        <v>169</v>
      </c>
      <c r="E74" s="25" t="s">
        <v>26</v>
      </c>
      <c r="F74" s="11">
        <f>VLOOKUP(B74,'[1]WITHOUT PF'!$B$6:$AL$173,37,0)</f>
        <v>24</v>
      </c>
      <c r="G74" s="1">
        <f>VLOOKUP(B74,'[1]WITHOUT PF'!$B$6:$AM$173,38,0)</f>
        <v>4</v>
      </c>
      <c r="H74" s="1">
        <f>VLOOKUP(B74,'[1]WITHOUT PF'!$B$6:$AN$173,39,0)</f>
        <v>1</v>
      </c>
      <c r="I74" s="1">
        <f>VLOOKUP(B74,'[1]WITHOUT PF'!$B$6:$AO$173,40,0)</f>
        <v>0</v>
      </c>
      <c r="J74" s="2">
        <f aca="true" t="shared" si="4" ref="J74:J80">SUM(F74:I74)</f>
        <v>29</v>
      </c>
      <c r="K74" s="27">
        <v>16064</v>
      </c>
      <c r="L74" s="27">
        <f t="shared" si="2"/>
        <v>15027.612903225809</v>
      </c>
      <c r="M74" s="1">
        <f t="shared" si="3"/>
        <v>113</v>
      </c>
      <c r="N74" s="1">
        <v>0</v>
      </c>
      <c r="O74" s="27">
        <f t="shared" si="0"/>
        <v>14914.612903225809</v>
      </c>
      <c r="P74" s="22"/>
      <c r="Q74" s="15" t="s">
        <v>62</v>
      </c>
      <c r="R74" s="15" t="s">
        <v>181</v>
      </c>
      <c r="S74" s="15" t="s">
        <v>182</v>
      </c>
      <c r="T74" s="15" t="s">
        <v>183</v>
      </c>
    </row>
    <row r="75" spans="1:20" s="3" customFormat="1" ht="24.75" customHeight="1">
      <c r="A75" s="21">
        <v>65</v>
      </c>
      <c r="B75" s="10">
        <v>2214805049</v>
      </c>
      <c r="C75" s="14" t="s">
        <v>312</v>
      </c>
      <c r="D75" s="14" t="s">
        <v>313</v>
      </c>
      <c r="E75" s="25" t="s">
        <v>26</v>
      </c>
      <c r="F75" s="11">
        <f>VLOOKUP(B75,'[1]WITHOUT PF'!$B$6:$AL$173,37,0)</f>
        <v>26</v>
      </c>
      <c r="G75" s="1">
        <f>VLOOKUP(B75,'[1]WITHOUT PF'!$B$6:$AM$173,38,0)</f>
        <v>4</v>
      </c>
      <c r="H75" s="1">
        <f>VLOOKUP(B75,'[1]WITHOUT PF'!$B$6:$AN$173,39,0)</f>
        <v>0</v>
      </c>
      <c r="I75" s="1">
        <f>VLOOKUP(B75,'[1]WITHOUT PF'!$B$6:$AO$173,40,0)</f>
        <v>1</v>
      </c>
      <c r="J75" s="2">
        <f t="shared" si="4"/>
        <v>31</v>
      </c>
      <c r="K75" s="2">
        <v>16064</v>
      </c>
      <c r="L75" s="2">
        <f t="shared" si="2"/>
        <v>16064.000000000002</v>
      </c>
      <c r="M75" s="1">
        <f aca="true" t="shared" si="5" ref="M75:M80">ROUNDUP(L75*0.75%,0)</f>
        <v>121</v>
      </c>
      <c r="N75" s="1">
        <v>0</v>
      </c>
      <c r="O75" s="2">
        <f t="shared" si="0"/>
        <v>15943.000000000002</v>
      </c>
      <c r="P75" s="22"/>
      <c r="Q75" s="15" t="s">
        <v>57</v>
      </c>
      <c r="R75" s="15" t="s">
        <v>326</v>
      </c>
      <c r="S75" s="15" t="s">
        <v>327</v>
      </c>
      <c r="T75" s="15" t="s">
        <v>328</v>
      </c>
    </row>
    <row r="76" spans="1:20" s="3" customFormat="1" ht="24.75" customHeight="1">
      <c r="A76" s="21">
        <v>66</v>
      </c>
      <c r="B76" s="10">
        <v>2214805050</v>
      </c>
      <c r="C76" s="14" t="s">
        <v>314</v>
      </c>
      <c r="D76" s="14" t="s">
        <v>315</v>
      </c>
      <c r="E76" s="25" t="s">
        <v>26</v>
      </c>
      <c r="F76" s="11">
        <f>VLOOKUP(B76,'[1]WITHOUT PF'!$B$6:$AL$173,37,0)</f>
        <v>25</v>
      </c>
      <c r="G76" s="1">
        <f>VLOOKUP(B76,'[1]WITHOUT PF'!$B$6:$AM$173,38,0)</f>
        <v>4</v>
      </c>
      <c r="H76" s="1">
        <f>VLOOKUP(B76,'[1]WITHOUT PF'!$B$6:$AN$173,39,0)</f>
        <v>1</v>
      </c>
      <c r="I76" s="1">
        <f>VLOOKUP(B76,'[1]WITHOUT PF'!$B$6:$AO$173,40,0)</f>
        <v>1</v>
      </c>
      <c r="J76" s="2">
        <f t="shared" si="4"/>
        <v>31</v>
      </c>
      <c r="K76" s="2">
        <v>16064</v>
      </c>
      <c r="L76" s="2">
        <f t="shared" si="2"/>
        <v>16064.000000000002</v>
      </c>
      <c r="M76" s="1">
        <f t="shared" si="5"/>
        <v>121</v>
      </c>
      <c r="N76" s="1">
        <v>0</v>
      </c>
      <c r="O76" s="2">
        <f t="shared" si="0"/>
        <v>15943.000000000002</v>
      </c>
      <c r="P76" s="22"/>
      <c r="Q76" s="15" t="s">
        <v>48</v>
      </c>
      <c r="R76" s="15" t="s">
        <v>329</v>
      </c>
      <c r="S76" s="15" t="s">
        <v>75</v>
      </c>
      <c r="T76" s="15" t="s">
        <v>330</v>
      </c>
    </row>
    <row r="77" spans="1:20" s="3" customFormat="1" ht="24.75" customHeight="1">
      <c r="A77" s="21">
        <v>67</v>
      </c>
      <c r="B77" s="10">
        <v>2214805054</v>
      </c>
      <c r="C77" s="14" t="s">
        <v>83</v>
      </c>
      <c r="D77" s="14" t="s">
        <v>316</v>
      </c>
      <c r="E77" s="25" t="s">
        <v>26</v>
      </c>
      <c r="F77" s="11">
        <f>VLOOKUP(B77,'[1]WITHOUT PF'!$B$6:$AL$173,37,0)</f>
        <v>26</v>
      </c>
      <c r="G77" s="1">
        <f>VLOOKUP(B77,'[1]WITHOUT PF'!$B$6:$AM$173,38,0)</f>
        <v>4</v>
      </c>
      <c r="H77" s="1">
        <f>VLOOKUP(B77,'[1]WITHOUT PF'!$B$6:$AN$173,39,0)</f>
        <v>0</v>
      </c>
      <c r="I77" s="1">
        <f>VLOOKUP(B77,'[1]WITHOUT PF'!$B$6:$AO$173,40,0)</f>
        <v>1</v>
      </c>
      <c r="J77" s="2">
        <f t="shared" si="4"/>
        <v>31</v>
      </c>
      <c r="K77" s="2">
        <v>16064</v>
      </c>
      <c r="L77" s="2">
        <f t="shared" si="2"/>
        <v>16064.000000000002</v>
      </c>
      <c r="M77" s="1">
        <f t="shared" si="5"/>
        <v>121</v>
      </c>
      <c r="N77" s="1">
        <v>0</v>
      </c>
      <c r="O77" s="2">
        <f t="shared" si="0"/>
        <v>15943.000000000002</v>
      </c>
      <c r="P77" s="22"/>
      <c r="Q77" s="15" t="s">
        <v>57</v>
      </c>
      <c r="R77" s="15" t="s">
        <v>331</v>
      </c>
      <c r="S77" s="15" t="s">
        <v>90</v>
      </c>
      <c r="T77" s="15" t="s">
        <v>58</v>
      </c>
    </row>
    <row r="78" spans="1:20" s="3" customFormat="1" ht="24.75" customHeight="1">
      <c r="A78" s="21">
        <v>68</v>
      </c>
      <c r="B78" s="10">
        <v>2214805058</v>
      </c>
      <c r="C78" s="14" t="s">
        <v>317</v>
      </c>
      <c r="D78" s="14" t="s">
        <v>318</v>
      </c>
      <c r="E78" s="25" t="s">
        <v>26</v>
      </c>
      <c r="F78" s="11">
        <f>VLOOKUP(B78,'[1]WITHOUT PF'!$B$6:$AL$173,37,0)</f>
        <v>21</v>
      </c>
      <c r="G78" s="1">
        <f>VLOOKUP(B78,'[1]WITHOUT PF'!$B$6:$AM$173,38,0)</f>
        <v>3</v>
      </c>
      <c r="H78" s="1">
        <f>VLOOKUP(B78,'[1]WITHOUT PF'!$B$6:$AN$173,39,0)</f>
        <v>0</v>
      </c>
      <c r="I78" s="1">
        <f>VLOOKUP(B78,'[1]WITHOUT PF'!$B$6:$AO$173,40,0)</f>
        <v>1</v>
      </c>
      <c r="J78" s="2">
        <f t="shared" si="4"/>
        <v>25</v>
      </c>
      <c r="K78" s="2">
        <v>16064</v>
      </c>
      <c r="L78" s="2">
        <f>(K78/D$8*J78)</f>
        <v>12954.83870967742</v>
      </c>
      <c r="M78" s="1">
        <f t="shared" si="5"/>
        <v>98</v>
      </c>
      <c r="N78" s="1">
        <v>0</v>
      </c>
      <c r="O78" s="2">
        <f>L78-M78-N78</f>
        <v>12856.83870967742</v>
      </c>
      <c r="P78" s="22"/>
      <c r="Q78" s="15" t="s">
        <v>48</v>
      </c>
      <c r="R78" s="15" t="s">
        <v>332</v>
      </c>
      <c r="S78" s="15" t="s">
        <v>333</v>
      </c>
      <c r="T78" s="15" t="s">
        <v>334</v>
      </c>
    </row>
    <row r="79" spans="1:20" s="3" customFormat="1" ht="24.75" customHeight="1">
      <c r="A79" s="21">
        <v>69</v>
      </c>
      <c r="B79" s="10">
        <v>2214805068</v>
      </c>
      <c r="C79" s="14" t="s">
        <v>319</v>
      </c>
      <c r="D79" s="14" t="s">
        <v>320</v>
      </c>
      <c r="E79" s="25" t="s">
        <v>26</v>
      </c>
      <c r="F79" s="11">
        <f>VLOOKUP(B79,'[1]WITHOUT PF'!$B$6:$AL$173,37,0)</f>
        <v>25</v>
      </c>
      <c r="G79" s="1">
        <f>VLOOKUP(B79,'[1]WITHOUT PF'!$B$6:$AM$173,38,0)</f>
        <v>4</v>
      </c>
      <c r="H79" s="1">
        <f>VLOOKUP(B79,'[1]WITHOUT PF'!$B$6:$AN$173,39,0)</f>
        <v>0</v>
      </c>
      <c r="I79" s="1">
        <f>VLOOKUP(B79,'[1]WITHOUT PF'!$B$6:$AO$173,40,0)</f>
        <v>1</v>
      </c>
      <c r="J79" s="2">
        <f t="shared" si="4"/>
        <v>30</v>
      </c>
      <c r="K79" s="2">
        <v>16064</v>
      </c>
      <c r="L79" s="2">
        <f t="shared" si="2"/>
        <v>15545.806451612905</v>
      </c>
      <c r="M79" s="1">
        <f t="shared" si="5"/>
        <v>117</v>
      </c>
      <c r="N79" s="1">
        <v>0</v>
      </c>
      <c r="O79" s="2">
        <f t="shared" si="0"/>
        <v>15428.806451612905</v>
      </c>
      <c r="P79" s="22"/>
      <c r="Q79" s="15" t="s">
        <v>29</v>
      </c>
      <c r="R79" s="15" t="s">
        <v>335</v>
      </c>
      <c r="S79" s="15" t="s">
        <v>336</v>
      </c>
      <c r="T79" s="15" t="s">
        <v>337</v>
      </c>
    </row>
    <row r="80" spans="1:20" s="3" customFormat="1" ht="24.75" customHeight="1" thickBot="1">
      <c r="A80" s="21">
        <v>70</v>
      </c>
      <c r="B80" s="10">
        <v>2214805785</v>
      </c>
      <c r="C80" s="14" t="s">
        <v>321</v>
      </c>
      <c r="D80" s="14" t="s">
        <v>322</v>
      </c>
      <c r="E80" s="25" t="s">
        <v>167</v>
      </c>
      <c r="F80" s="11">
        <f>VLOOKUP(B80,'[1]WITHOUT PF'!$B$6:$AL$173,37,0)</f>
        <v>26</v>
      </c>
      <c r="G80" s="1">
        <f>VLOOKUP(B80,'[1]WITHOUT PF'!$B$6:$AM$173,38,0)</f>
        <v>4</v>
      </c>
      <c r="H80" s="1">
        <f>VLOOKUP(B80,'[1]WITHOUT PF'!$B$6:$AN$173,39,0)</f>
        <v>0</v>
      </c>
      <c r="I80" s="1">
        <f>VLOOKUP(B80,'[1]WITHOUT PF'!$B$6:$AO$173,40,0)</f>
        <v>1</v>
      </c>
      <c r="J80" s="2">
        <f t="shared" si="4"/>
        <v>31</v>
      </c>
      <c r="K80" s="2">
        <v>17693</v>
      </c>
      <c r="L80" s="2">
        <f>(K80/D$8*J80)</f>
        <v>17693</v>
      </c>
      <c r="M80" s="1">
        <f t="shared" si="5"/>
        <v>133</v>
      </c>
      <c r="N80" s="1">
        <v>0</v>
      </c>
      <c r="O80" s="2">
        <f>L80-M80-N80</f>
        <v>17560</v>
      </c>
      <c r="P80" s="22"/>
      <c r="Q80" s="15" t="s">
        <v>88</v>
      </c>
      <c r="R80" s="15" t="s">
        <v>338</v>
      </c>
      <c r="S80" s="15" t="s">
        <v>30</v>
      </c>
      <c r="T80" s="15" t="s">
        <v>116</v>
      </c>
    </row>
    <row r="81" spans="1:20" s="8" customFormat="1" ht="30" customHeight="1" thickBot="1">
      <c r="A81" s="87" t="s">
        <v>3</v>
      </c>
      <c r="B81" s="88"/>
      <c r="C81" s="88"/>
      <c r="D81" s="30"/>
      <c r="E81" s="30"/>
      <c r="F81" s="23">
        <f>SUM(F11:F80)</f>
        <v>1657</v>
      </c>
      <c r="G81" s="23">
        <f>SUM(G11:G80)</f>
        <v>259</v>
      </c>
      <c r="H81" s="23">
        <f>SUM(H11:H80)</f>
        <v>34</v>
      </c>
      <c r="I81" s="23">
        <f>SUM(I11:I80)</f>
        <v>52</v>
      </c>
      <c r="J81" s="23">
        <f>SUM(J11:J80)</f>
        <v>2002</v>
      </c>
      <c r="K81" s="23"/>
      <c r="L81" s="23">
        <f>SUM(L11:L80)</f>
        <v>1087465.0967741935</v>
      </c>
      <c r="M81" s="23">
        <f>SUM(M11:M80)</f>
        <v>8193</v>
      </c>
      <c r="N81" s="23">
        <f>SUM(N11:N80)</f>
        <v>0</v>
      </c>
      <c r="O81" s="23">
        <f>SUM(O11:O80)</f>
        <v>1079272.0967741935</v>
      </c>
      <c r="P81" s="24"/>
      <c r="Q81" s="15"/>
      <c r="R81" s="15"/>
      <c r="S81" s="15"/>
      <c r="T81" s="15"/>
    </row>
    <row r="82" spans="17:20" ht="12.75">
      <c r="Q82" s="15"/>
      <c r="R82" s="15"/>
      <c r="S82" s="15"/>
      <c r="T82" s="15"/>
    </row>
    <row r="87" spans="3:20" s="9" customFormat="1" ht="12.75">
      <c r="C87" s="4"/>
      <c r="D87" s="4"/>
      <c r="E87" s="4"/>
      <c r="F87" s="4"/>
      <c r="I87" s="4"/>
      <c r="J87" s="4"/>
      <c r="P87" s="4"/>
      <c r="Q87" s="4"/>
      <c r="R87" s="4"/>
      <c r="S87" s="4"/>
      <c r="T87" s="4"/>
    </row>
    <row r="89" spans="3:20" s="9" customFormat="1" ht="12.75">
      <c r="C89" s="4"/>
      <c r="D89" s="4"/>
      <c r="E89" s="4"/>
      <c r="F89" s="4"/>
      <c r="G89" s="4"/>
      <c r="H89" s="4"/>
      <c r="I89" s="4"/>
      <c r="J89" s="4"/>
      <c r="K89" s="13"/>
      <c r="P89" s="4"/>
      <c r="Q89" s="4"/>
      <c r="R89" s="4"/>
      <c r="S89" s="4"/>
      <c r="T89" s="4"/>
    </row>
    <row r="90" spans="3:20" s="9" customFormat="1" ht="12.75">
      <c r="C90" s="4"/>
      <c r="D90" s="4"/>
      <c r="E90" s="4"/>
      <c r="F90" s="4"/>
      <c r="G90" s="4"/>
      <c r="H90" s="4"/>
      <c r="I90" s="4"/>
      <c r="J90" s="4"/>
      <c r="K90" s="13"/>
      <c r="P90" s="4"/>
      <c r="Q90" s="4"/>
      <c r="R90" s="4"/>
      <c r="S90" s="4"/>
      <c r="T90" s="4"/>
    </row>
    <row r="91" spans="3:20" s="9" customFormat="1" ht="12.75">
      <c r="C91" s="4"/>
      <c r="D91" s="4"/>
      <c r="E91" s="4"/>
      <c r="F91" s="4"/>
      <c r="G91" s="4"/>
      <c r="H91" s="4"/>
      <c r="I91" s="4"/>
      <c r="J91" s="4"/>
      <c r="K91" s="13"/>
      <c r="P91" s="4"/>
      <c r="Q91" s="4"/>
      <c r="R91" s="4"/>
      <c r="S91" s="4"/>
      <c r="T91" s="4"/>
    </row>
  </sheetData>
  <sheetProtection/>
  <autoFilter ref="A10:T81"/>
  <mergeCells count="4">
    <mergeCell ref="A2:P2"/>
    <mergeCell ref="A3:P3"/>
    <mergeCell ref="A8:C8"/>
    <mergeCell ref="A81:C81"/>
  </mergeCells>
  <conditionalFormatting sqref="B81:B65536 B1:B12">
    <cfRule type="duplicateValues" priority="16" dxfId="0" stopIfTrue="1">
      <formula>AND(COUNTIF($B$81:$B$65536,B1)+COUNTIF($B$1:$B$12,B1)&gt;1,NOT(ISBLANK(B1)))</formula>
    </cfRule>
  </conditionalFormatting>
  <conditionalFormatting sqref="B80">
    <cfRule type="duplicateValues" priority="15" dxfId="0" stopIfTrue="1">
      <formula>AND(COUNTIF($B$80:$B$80,B80)&gt;1,NOT(ISBLANK(B80)))</formula>
    </cfRule>
  </conditionalFormatting>
  <conditionalFormatting sqref="B80">
    <cfRule type="duplicateValues" priority="14" dxfId="0" stopIfTrue="1">
      <formula>AND(COUNTIF($B$80:$B$80,B80)&gt;1,NOT(ISBLANK(B80)))</formula>
    </cfRule>
  </conditionalFormatting>
  <conditionalFormatting sqref="B78">
    <cfRule type="duplicateValues" priority="13" dxfId="0" stopIfTrue="1">
      <formula>AND(COUNTIF($B$78:$B$78,B78)&gt;1,NOT(ISBLANK(B78)))</formula>
    </cfRule>
  </conditionalFormatting>
  <conditionalFormatting sqref="B78">
    <cfRule type="duplicateValues" priority="12" dxfId="0" stopIfTrue="1">
      <formula>AND(COUNTIF($B$78:$B$78,B78)&gt;1,NOT(ISBLANK(B78)))</formula>
    </cfRule>
  </conditionalFormatting>
  <conditionalFormatting sqref="B64:B65536 B1:B43 B52:B62">
    <cfRule type="duplicateValues" priority="11" dxfId="0" stopIfTrue="1">
      <formula>AND(COUNTIF($B$64:$B$65536,B1)+COUNTIF($B$1:$B$43,B1)+COUNTIF($B$52:$B$62,B1)&gt;1,NOT(ISBLANK(B1)))</formula>
    </cfRule>
  </conditionalFormatting>
  <conditionalFormatting sqref="B63">
    <cfRule type="duplicateValues" priority="10" dxfId="0" stopIfTrue="1">
      <formula>AND(COUNTIF($B$63:$B$63,B63)&gt;1,NOT(ISBLANK(B63)))</formula>
    </cfRule>
  </conditionalFormatting>
  <conditionalFormatting sqref="B63">
    <cfRule type="duplicateValues" priority="9" dxfId="0" stopIfTrue="1">
      <formula>AND(COUNTIF($B$63:$B$63,B63)&gt;1,NOT(ISBLANK(B63)))</formula>
    </cfRule>
  </conditionalFormatting>
  <conditionalFormatting sqref="B63">
    <cfRule type="duplicateValues" priority="8" dxfId="0" stopIfTrue="1">
      <formula>AND(COUNTIF($B$63:$B$63,B63)&gt;1,NOT(ISBLANK(B63)))</formula>
    </cfRule>
  </conditionalFormatting>
  <conditionalFormatting sqref="R81:R65536 R1:R10">
    <cfRule type="duplicateValues" priority="7" dxfId="0" stopIfTrue="1">
      <formula>AND(COUNTIF($R$81:$R$65536,R1)+COUNTIF($R$1:$R$10,R1)&gt;1,NOT(ISBLANK(R1)))</formula>
    </cfRule>
  </conditionalFormatting>
  <conditionalFormatting sqref="B52:B56 B40:B43">
    <cfRule type="duplicateValues" priority="18" dxfId="0" stopIfTrue="1">
      <formula>AND(COUNTIF($B$52:$B$56,B40)+COUNTIF($B$40:$B$43,B40)&gt;1,NOT(ISBLANK(B40)))</formula>
    </cfRule>
  </conditionalFormatting>
  <conditionalFormatting sqref="B28:B37">
    <cfRule type="duplicateValues" priority="19" dxfId="0" stopIfTrue="1">
      <formula>AND(COUNTIF($B$28:$B$37,B28)&gt;1,NOT(ISBLANK(B28)))</formula>
    </cfRule>
  </conditionalFormatting>
  <conditionalFormatting sqref="B70:B77">
    <cfRule type="duplicateValues" priority="22" dxfId="0" stopIfTrue="1">
      <formula>AND(COUNTIF($B$70:$B$77,B70)&gt;1,NOT(ISBLANK(B70)))</formula>
    </cfRule>
  </conditionalFormatting>
  <conditionalFormatting sqref="B44:B45 B47">
    <cfRule type="duplicateValues" priority="24" dxfId="0" stopIfTrue="1">
      <formula>AND(COUNTIF($B$44:$B$45,B44)+COUNTIF($B$47:$B$47,B44)&gt;1,NOT(ISBLANK(B44)))</formula>
    </cfRule>
  </conditionalFormatting>
  <conditionalFormatting sqref="B46">
    <cfRule type="duplicateValues" priority="4" dxfId="0" stopIfTrue="1">
      <formula>AND(COUNTIF($B$46:$B$46,B46)&gt;1,NOT(ISBLANK(B46)))</formula>
    </cfRule>
  </conditionalFormatting>
  <conditionalFormatting sqref="B46">
    <cfRule type="duplicateValues" priority="5" dxfId="0" stopIfTrue="1">
      <formula>AND(COUNTIF($B$46:$B$46,B46)&gt;1,NOT(ISBLANK(B46)))</formula>
    </cfRule>
  </conditionalFormatting>
  <conditionalFormatting sqref="B48:B51">
    <cfRule type="duplicateValues" priority="133" dxfId="0" stopIfTrue="1">
      <formula>AND(COUNTIF($B$48:$B$51,B48)&gt;1,NOT(ISBLANK(B48)))</formula>
    </cfRule>
  </conditionalFormatting>
  <conditionalFormatting sqref="B44:B45 B47:B51">
    <cfRule type="duplicateValues" priority="141" dxfId="0" stopIfTrue="1">
      <formula>AND(COUNTIF($B$44:$B$45,B44)+COUNTIF($B$47:$B$51,B44)&gt;1,NOT(ISBLANK(B44)))</formula>
    </cfRule>
  </conditionalFormatting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conditionalFormatting sqref="B79 B57:B62 B13:B20 B38:B39 B64:B69">
    <cfRule type="duplicateValues" priority="154" dxfId="0" stopIfTrue="1">
      <formula>AND(COUNTIF($B$79:$B$79,B13)+COUNTIF($B$57:$B$62,B13)+COUNTIF($B$13:$B$20,B13)+COUNTIF($B$38:$B$39,B13)+COUNTIF($B$64:$B$69,B13)&gt;1,NOT(ISBLANK(B13)))</formula>
    </cfRule>
  </conditionalFormatting>
  <conditionalFormatting sqref="B79 B11:B43 B64:B69 B52:B62">
    <cfRule type="duplicateValues" priority="159" dxfId="0" stopIfTrue="1">
      <formula>AND(COUNTIF($B$79:$B$79,B11)+COUNTIF($B$11:$B$43,B11)+COUNTIF($B$64:$B$69,B11)+COUNTIF($B$52:$B$62,B11)&gt;1,NOT(ISBLANK(B11)))</formula>
    </cfRule>
  </conditionalFormatting>
  <conditionalFormatting sqref="B21:B27">
    <cfRule type="duplicateValues" priority="169" dxfId="0" stopIfTrue="1">
      <formula>AND(COUNTIF($B$21:$B$27,B21)&gt;1,NOT(ISBLANK(B21)))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1"/>
  <sheetViews>
    <sheetView showGridLines="0" tabSelected="1" zoomScale="98" zoomScaleNormal="98" zoomScaleSheetLayoutView="98" zoomScalePageLayoutView="0" workbookViewId="0" topLeftCell="A82">
      <selection activeCell="N91" sqref="N91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67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15" customHeight="1">
      <c r="A3" s="85" t="s">
        <v>827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spans="1:18" s="6" customFormat="1" ht="14.25">
      <c r="A4" s="6" t="s">
        <v>7</v>
      </c>
      <c r="K4" s="5"/>
      <c r="R4" s="68"/>
    </row>
    <row r="5" spans="1:18" s="6" customFormat="1" ht="14.25">
      <c r="A5" s="7" t="s">
        <v>18</v>
      </c>
      <c r="B5" s="7"/>
      <c r="D5" s="83"/>
      <c r="E5" s="83"/>
      <c r="F5" s="83"/>
      <c r="G5" s="83"/>
      <c r="H5" s="83"/>
      <c r="I5" s="83"/>
      <c r="J5" s="83"/>
      <c r="K5" s="5"/>
      <c r="L5" s="7"/>
      <c r="M5" s="7"/>
      <c r="N5" s="7"/>
      <c r="R5" s="68"/>
    </row>
    <row r="6" spans="1:18" s="6" customFormat="1" ht="14.25">
      <c r="A6" s="6" t="s">
        <v>13</v>
      </c>
      <c r="K6" s="5"/>
      <c r="R6" s="68"/>
    </row>
    <row r="7" spans="1:18" s="6" customFormat="1" ht="14.25">
      <c r="A7" s="86" t="s">
        <v>15</v>
      </c>
      <c r="B7" s="86"/>
      <c r="C7" s="86"/>
      <c r="D7" s="83">
        <v>31</v>
      </c>
      <c r="E7" s="83"/>
      <c r="F7" s="83"/>
      <c r="G7" s="83"/>
      <c r="H7" s="83"/>
      <c r="I7" s="83"/>
      <c r="J7" s="83"/>
      <c r="K7" s="5"/>
      <c r="L7" s="6" t="s">
        <v>280</v>
      </c>
      <c r="R7" s="68"/>
    </row>
    <row r="8" ht="19.5" customHeight="1" thickBot="1"/>
    <row r="9" spans="1:20" s="3" customFormat="1" ht="19.5" customHeight="1" thickBot="1">
      <c r="A9" s="17" t="s">
        <v>0</v>
      </c>
      <c r="B9" s="18" t="s">
        <v>25</v>
      </c>
      <c r="C9" s="18" t="s">
        <v>11</v>
      </c>
      <c r="D9" s="19" t="s">
        <v>8</v>
      </c>
      <c r="E9" s="18" t="s">
        <v>17</v>
      </c>
      <c r="F9" s="18" t="s">
        <v>6</v>
      </c>
      <c r="G9" s="18" t="s">
        <v>9</v>
      </c>
      <c r="H9" s="18" t="s">
        <v>16</v>
      </c>
      <c r="I9" s="18" t="s">
        <v>14</v>
      </c>
      <c r="J9" s="18" t="s">
        <v>10</v>
      </c>
      <c r="K9" s="18" t="s">
        <v>12</v>
      </c>
      <c r="L9" s="18" t="s">
        <v>1</v>
      </c>
      <c r="M9" s="18" t="s">
        <v>20</v>
      </c>
      <c r="N9" s="18" t="s">
        <v>269</v>
      </c>
      <c r="O9" s="18" t="s">
        <v>2</v>
      </c>
      <c r="P9" s="20" t="s">
        <v>4</v>
      </c>
      <c r="Q9" s="16" t="s">
        <v>21</v>
      </c>
      <c r="R9" s="69" t="s">
        <v>22</v>
      </c>
      <c r="S9" s="12" t="s">
        <v>23</v>
      </c>
      <c r="T9" s="12" t="s">
        <v>24</v>
      </c>
    </row>
    <row r="10" spans="1:20" s="41" customFormat="1" ht="19.5" customHeight="1">
      <c r="A10" s="21">
        <v>1</v>
      </c>
      <c r="B10" s="25">
        <v>2214852448</v>
      </c>
      <c r="C10" s="26" t="s">
        <v>458</v>
      </c>
      <c r="D10" s="26" t="s">
        <v>459</v>
      </c>
      <c r="E10" s="25" t="s">
        <v>26</v>
      </c>
      <c r="F10" s="11">
        <f>VLOOKUP(B10,'[3]WITHOUT PF'!$D$6:$AM$229,36,0)</f>
        <v>25</v>
      </c>
      <c r="G10" s="11">
        <f>VLOOKUP(B10,'[3]WITHOUT PF'!$D$6:$AN$229,37,0)</f>
        <v>5</v>
      </c>
      <c r="H10" s="1">
        <f>VLOOKUP(B10,'[3]WITHOUT PF'!$D$6:$AO$229,38,0)</f>
        <v>0</v>
      </c>
      <c r="I10" s="1">
        <f>VLOOKUP(B10,'[3]WITHOUT PF'!$D$6:$AP$229,39,0)</f>
        <v>1</v>
      </c>
      <c r="J10" s="2">
        <f aca="true" t="shared" si="0" ref="J10:J68">I10+H10+G10+F10</f>
        <v>31</v>
      </c>
      <c r="K10" s="27">
        <v>16792</v>
      </c>
      <c r="L10" s="2">
        <f aca="true" t="shared" si="1" ref="L10:L68">(K10/D$7*J10)</f>
        <v>16792</v>
      </c>
      <c r="M10" s="42">
        <f aca="true" t="shared" si="2" ref="M10:M68">ROUNDUP(L10*0.75%,0)</f>
        <v>126</v>
      </c>
      <c r="N10" s="1">
        <f>VLOOKUP(B10,'[3]WITHOUT PF'!$D$6:$AS$229,42,0)</f>
        <v>0</v>
      </c>
      <c r="O10" s="27">
        <f aca="true" t="shared" si="3" ref="O10:O27">L10-M10-N10</f>
        <v>16666</v>
      </c>
      <c r="P10" s="22"/>
      <c r="Q10" s="40" t="s">
        <v>460</v>
      </c>
      <c r="R10" s="70" t="s">
        <v>461</v>
      </c>
      <c r="S10" s="40" t="s">
        <v>462</v>
      </c>
      <c r="T10" s="40" t="s">
        <v>463</v>
      </c>
    </row>
    <row r="11" spans="1:20" s="28" customFormat="1" ht="19.5" customHeight="1">
      <c r="A11" s="75">
        <v>2</v>
      </c>
      <c r="B11" s="25">
        <v>2214726280</v>
      </c>
      <c r="C11" s="26" t="s">
        <v>134</v>
      </c>
      <c r="D11" s="26" t="s">
        <v>142</v>
      </c>
      <c r="E11" s="25" t="s">
        <v>26</v>
      </c>
      <c r="F11" s="11">
        <f>VLOOKUP(B11,'[3]WITHOUT PF'!$D$6:$AM$229,36,0)</f>
        <v>23</v>
      </c>
      <c r="G11" s="11">
        <f>VLOOKUP(B11,'[3]WITHOUT PF'!$D$6:$AN$229,37,0)</f>
        <v>4</v>
      </c>
      <c r="H11" s="1">
        <f>VLOOKUP(B11,'[3]WITHOUT PF'!$D$6:$AO$229,38,0)</f>
        <v>0</v>
      </c>
      <c r="I11" s="1">
        <f>VLOOKUP(B11,'[3]WITHOUT PF'!$D$6:$AP$229,39,0)</f>
        <v>1</v>
      </c>
      <c r="J11" s="27">
        <f t="shared" si="0"/>
        <v>28</v>
      </c>
      <c r="K11" s="27">
        <v>16792</v>
      </c>
      <c r="L11" s="27">
        <f t="shared" si="1"/>
        <v>15166.967741935483</v>
      </c>
      <c r="M11" s="42">
        <f t="shared" si="2"/>
        <v>114</v>
      </c>
      <c r="N11" s="1">
        <f>VLOOKUP(B11,'[3]WITHOUT PF'!$D$6:$AS$229,42,0)</f>
        <v>0</v>
      </c>
      <c r="O11" s="27">
        <f t="shared" si="3"/>
        <v>15052.967741935483</v>
      </c>
      <c r="P11" s="43"/>
      <c r="Q11" s="44" t="s">
        <v>57</v>
      </c>
      <c r="R11" s="76" t="s">
        <v>159</v>
      </c>
      <c r="S11" s="44" t="s">
        <v>160</v>
      </c>
      <c r="T11" s="44" t="s">
        <v>161</v>
      </c>
    </row>
    <row r="12" spans="1:20" s="28" customFormat="1" ht="19.5" customHeight="1">
      <c r="A12" s="21">
        <v>3</v>
      </c>
      <c r="B12" s="25">
        <v>2214691119</v>
      </c>
      <c r="C12" s="26" t="s">
        <v>80</v>
      </c>
      <c r="D12" s="26" t="s">
        <v>84</v>
      </c>
      <c r="E12" s="25" t="s">
        <v>26</v>
      </c>
      <c r="F12" s="11">
        <f>VLOOKUP(B12,'[3]WITHOUT PF'!$D$6:$AM$229,36,0)</f>
        <v>26</v>
      </c>
      <c r="G12" s="11">
        <f>VLOOKUP(B12,'[3]WITHOUT PF'!$D$6:$AN$229,37,0)</f>
        <v>5</v>
      </c>
      <c r="H12" s="1">
        <f>VLOOKUP(B12,'[3]WITHOUT PF'!$D$6:$AO$229,38,0)</f>
        <v>0</v>
      </c>
      <c r="I12" s="1">
        <f>VLOOKUP(B12,'[3]WITHOUT PF'!$D$6:$AP$229,39,0)</f>
        <v>0</v>
      </c>
      <c r="J12" s="27">
        <f t="shared" si="0"/>
        <v>31</v>
      </c>
      <c r="K12" s="27">
        <v>16792</v>
      </c>
      <c r="L12" s="27">
        <f t="shared" si="1"/>
        <v>16792</v>
      </c>
      <c r="M12" s="42">
        <f t="shared" si="2"/>
        <v>126</v>
      </c>
      <c r="N12" s="1">
        <f>VLOOKUP(B12,'[3]WITHOUT PF'!$D$6:$AS$229,42,0)</f>
        <v>0</v>
      </c>
      <c r="O12" s="27">
        <f t="shared" si="3"/>
        <v>16666</v>
      </c>
      <c r="P12" s="43"/>
      <c r="Q12" s="44" t="s">
        <v>29</v>
      </c>
      <c r="R12" s="76" t="s">
        <v>95</v>
      </c>
      <c r="S12" s="44" t="s">
        <v>38</v>
      </c>
      <c r="T12" s="44" t="s">
        <v>96</v>
      </c>
    </row>
    <row r="13" spans="1:20" s="28" customFormat="1" ht="19.5" customHeight="1">
      <c r="A13" s="75">
        <v>4</v>
      </c>
      <c r="B13" s="25">
        <v>2214642891</v>
      </c>
      <c r="C13" s="26" t="s">
        <v>35</v>
      </c>
      <c r="D13" s="26" t="s">
        <v>193</v>
      </c>
      <c r="E13" s="25" t="s">
        <v>26</v>
      </c>
      <c r="F13" s="11">
        <f>VLOOKUP(B13,'[3]WITHOUT PF'!$D$6:$AM$229,36,0)</f>
        <v>25</v>
      </c>
      <c r="G13" s="11">
        <f>VLOOKUP(B13,'[3]WITHOUT PF'!$D$6:$AN$229,37,0)</f>
        <v>4</v>
      </c>
      <c r="H13" s="1">
        <f>VLOOKUP(B13,'[3]WITHOUT PF'!$D$6:$AO$229,38,0)</f>
        <v>1</v>
      </c>
      <c r="I13" s="1">
        <f>VLOOKUP(B13,'[3]WITHOUT PF'!$D$6:$AP$229,39,0)</f>
        <v>1</v>
      </c>
      <c r="J13" s="27">
        <f t="shared" si="0"/>
        <v>31</v>
      </c>
      <c r="K13" s="27">
        <v>16792</v>
      </c>
      <c r="L13" s="27">
        <f t="shared" si="1"/>
        <v>16792</v>
      </c>
      <c r="M13" s="42">
        <f t="shared" si="2"/>
        <v>126</v>
      </c>
      <c r="N13" s="1">
        <f>VLOOKUP(B13,'[3]WITHOUT PF'!$D$6:$AS$229,42,0)</f>
        <v>0</v>
      </c>
      <c r="O13" s="27">
        <f t="shared" si="3"/>
        <v>16666</v>
      </c>
      <c r="P13" s="43"/>
      <c r="Q13" s="44" t="s">
        <v>31</v>
      </c>
      <c r="R13" s="76" t="s">
        <v>213</v>
      </c>
      <c r="S13" s="44" t="s">
        <v>39</v>
      </c>
      <c r="T13" s="44" t="s">
        <v>40</v>
      </c>
    </row>
    <row r="14" spans="1:20" s="28" customFormat="1" ht="19.5" customHeight="1">
      <c r="A14" s="21">
        <v>5</v>
      </c>
      <c r="B14" s="25">
        <v>2214658365</v>
      </c>
      <c r="C14" s="26" t="s">
        <v>37</v>
      </c>
      <c r="D14" s="26" t="s">
        <v>50</v>
      </c>
      <c r="E14" s="25" t="s">
        <v>26</v>
      </c>
      <c r="F14" s="11">
        <f>VLOOKUP(B14,'[3]WITHOUT PF'!$D$6:$AM$229,36,0)</f>
        <v>27</v>
      </c>
      <c r="G14" s="11">
        <f>VLOOKUP(B14,'[3]WITHOUT PF'!$D$6:$AN$229,37,0)</f>
        <v>4</v>
      </c>
      <c r="H14" s="1">
        <f>VLOOKUP(B14,'[3]WITHOUT PF'!$D$6:$AO$229,38,0)</f>
        <v>0</v>
      </c>
      <c r="I14" s="1">
        <f>VLOOKUP(B14,'[3]WITHOUT PF'!$D$6:$AP$229,39,0)</f>
        <v>0</v>
      </c>
      <c r="J14" s="27">
        <f t="shared" si="0"/>
        <v>31</v>
      </c>
      <c r="K14" s="27">
        <v>16792</v>
      </c>
      <c r="L14" s="27">
        <f t="shared" si="1"/>
        <v>16792</v>
      </c>
      <c r="M14" s="42">
        <f t="shared" si="2"/>
        <v>126</v>
      </c>
      <c r="N14" s="1">
        <f>VLOOKUP(B14,'[3]WITHOUT PF'!$D$6:$AS$229,42,0)</f>
        <v>400</v>
      </c>
      <c r="O14" s="27">
        <f t="shared" si="3"/>
        <v>16266</v>
      </c>
      <c r="P14" s="43"/>
      <c r="Q14" s="44" t="s">
        <v>29</v>
      </c>
      <c r="R14" s="76" t="s">
        <v>55</v>
      </c>
      <c r="S14" s="44" t="s">
        <v>53</v>
      </c>
      <c r="T14" s="44" t="s">
        <v>54</v>
      </c>
    </row>
    <row r="15" spans="1:20" s="28" customFormat="1" ht="19.5" customHeight="1">
      <c r="A15" s="75">
        <v>6</v>
      </c>
      <c r="B15" s="25">
        <v>2214445465</v>
      </c>
      <c r="C15" s="26" t="s">
        <v>174</v>
      </c>
      <c r="D15" s="26" t="s">
        <v>828</v>
      </c>
      <c r="E15" s="25" t="s">
        <v>26</v>
      </c>
      <c r="F15" s="11">
        <f>VLOOKUP(B15,'[3]WITHOUT PF'!$D$6:$AM$229,36,0)</f>
        <v>27</v>
      </c>
      <c r="G15" s="11">
        <f>VLOOKUP(B15,'[3]WITHOUT PF'!$D$6:$AN$229,37,0)</f>
        <v>4</v>
      </c>
      <c r="H15" s="1">
        <f>VLOOKUP(B15,'[3]WITHOUT PF'!$D$6:$AO$229,38,0)</f>
        <v>0</v>
      </c>
      <c r="I15" s="1">
        <f>VLOOKUP(B15,'[3]WITHOUT PF'!$D$6:$AP$229,39,0)</f>
        <v>0</v>
      </c>
      <c r="J15" s="27">
        <f t="shared" si="0"/>
        <v>31</v>
      </c>
      <c r="K15" s="27">
        <v>16792</v>
      </c>
      <c r="L15" s="27">
        <f t="shared" si="1"/>
        <v>16792</v>
      </c>
      <c r="M15" s="42">
        <f t="shared" si="2"/>
        <v>126</v>
      </c>
      <c r="N15" s="1">
        <f>VLOOKUP(B15,'[3]WITHOUT PF'!$D$6:$AS$229,42,0)</f>
        <v>0</v>
      </c>
      <c r="O15" s="27">
        <f t="shared" si="3"/>
        <v>16666</v>
      </c>
      <c r="P15" s="43"/>
      <c r="Q15" s="44" t="s">
        <v>29</v>
      </c>
      <c r="R15" s="76" t="s">
        <v>384</v>
      </c>
      <c r="S15" s="44" t="s">
        <v>385</v>
      </c>
      <c r="T15" s="44" t="s">
        <v>386</v>
      </c>
    </row>
    <row r="16" spans="1:20" s="28" customFormat="1" ht="19.5" customHeight="1">
      <c r="A16" s="21">
        <v>7</v>
      </c>
      <c r="B16" s="25">
        <v>2214599340</v>
      </c>
      <c r="C16" s="26" t="s">
        <v>398</v>
      </c>
      <c r="D16" s="26" t="s">
        <v>403</v>
      </c>
      <c r="E16" s="25" t="s">
        <v>26</v>
      </c>
      <c r="F16" s="11">
        <f>VLOOKUP(B16,'[3]WITHOUT PF'!$D$6:$AM$229,36,0)</f>
        <v>25</v>
      </c>
      <c r="G16" s="11">
        <f>VLOOKUP(B16,'[3]WITHOUT PF'!$D$6:$AN$229,37,0)</f>
        <v>5</v>
      </c>
      <c r="H16" s="1">
        <f>VLOOKUP(B16,'[3]WITHOUT PF'!$D$6:$AO$229,38,0)</f>
        <v>0</v>
      </c>
      <c r="I16" s="1">
        <f>VLOOKUP(B16,'[3]WITHOUT PF'!$D$6:$AP$229,39,0)</f>
        <v>1</v>
      </c>
      <c r="J16" s="27">
        <f t="shared" si="0"/>
        <v>31</v>
      </c>
      <c r="K16" s="27">
        <v>16792</v>
      </c>
      <c r="L16" s="27">
        <f t="shared" si="1"/>
        <v>16792</v>
      </c>
      <c r="M16" s="42">
        <f t="shared" si="2"/>
        <v>126</v>
      </c>
      <c r="N16" s="1">
        <f>VLOOKUP(B16,'[3]WITHOUT PF'!$D$6:$AS$229,42,0)</f>
        <v>0</v>
      </c>
      <c r="O16" s="27">
        <f t="shared" si="3"/>
        <v>16666</v>
      </c>
      <c r="P16" s="43"/>
      <c r="Q16" s="44" t="s">
        <v>48</v>
      </c>
      <c r="R16" s="76" t="s">
        <v>407</v>
      </c>
      <c r="S16" s="44" t="s">
        <v>408</v>
      </c>
      <c r="T16" s="44" t="s">
        <v>409</v>
      </c>
    </row>
    <row r="17" spans="1:20" s="28" customFormat="1" ht="19.5" customHeight="1">
      <c r="A17" s="75">
        <v>8</v>
      </c>
      <c r="B17" s="25">
        <v>2214847687</v>
      </c>
      <c r="C17" s="26" t="s">
        <v>424</v>
      </c>
      <c r="D17" s="26" t="s">
        <v>19</v>
      </c>
      <c r="E17" s="25" t="s">
        <v>266</v>
      </c>
      <c r="F17" s="11">
        <f>VLOOKUP(B17,'[3]WITHOUT PF'!$D$6:$AM$229,36,0)</f>
        <v>26</v>
      </c>
      <c r="G17" s="11">
        <f>VLOOKUP(B17,'[3]WITHOUT PF'!$D$6:$AN$229,37,0)</f>
        <v>4</v>
      </c>
      <c r="H17" s="1">
        <f>VLOOKUP(B17,'[3]WITHOUT PF'!$D$6:$AO$229,38,0)</f>
        <v>0</v>
      </c>
      <c r="I17" s="1">
        <f>VLOOKUP(B17,'[3]WITHOUT PF'!$D$6:$AP$229,39,0)</f>
        <v>1</v>
      </c>
      <c r="J17" s="27">
        <f t="shared" si="0"/>
        <v>31</v>
      </c>
      <c r="K17" s="27">
        <v>20357</v>
      </c>
      <c r="L17" s="27">
        <f t="shared" si="1"/>
        <v>20357</v>
      </c>
      <c r="M17" s="42">
        <f t="shared" si="2"/>
        <v>153</v>
      </c>
      <c r="N17" s="1">
        <f>VLOOKUP(B17,'[3]WITHOUT PF'!$D$6:$AS$229,42,0)</f>
        <v>0</v>
      </c>
      <c r="O17" s="27">
        <f t="shared" si="3"/>
        <v>20204</v>
      </c>
      <c r="P17" s="43"/>
      <c r="Q17" s="44" t="s">
        <v>43</v>
      </c>
      <c r="R17" s="76" t="s">
        <v>438</v>
      </c>
      <c r="S17" s="44" t="s">
        <v>439</v>
      </c>
      <c r="T17" s="44" t="s">
        <v>440</v>
      </c>
    </row>
    <row r="18" spans="1:20" s="28" customFormat="1" ht="19.5" customHeight="1">
      <c r="A18" s="21">
        <v>9</v>
      </c>
      <c r="B18" s="25">
        <v>2214847717</v>
      </c>
      <c r="C18" s="26" t="s">
        <v>425</v>
      </c>
      <c r="D18" s="26" t="s">
        <v>426</v>
      </c>
      <c r="E18" s="25" t="s">
        <v>26</v>
      </c>
      <c r="F18" s="11">
        <f>VLOOKUP(B18,'[3]WITHOUT PF'!$D$6:$AM$229,36,0)</f>
        <v>22</v>
      </c>
      <c r="G18" s="11">
        <f>VLOOKUP(B18,'[3]WITHOUT PF'!$D$6:$AN$229,37,0)</f>
        <v>4</v>
      </c>
      <c r="H18" s="1">
        <f>VLOOKUP(B18,'[3]WITHOUT PF'!$D$6:$AO$229,38,0)</f>
        <v>1</v>
      </c>
      <c r="I18" s="1">
        <f>VLOOKUP(B18,'[3]WITHOUT PF'!$D$6:$AP$229,39,0)</f>
        <v>1</v>
      </c>
      <c r="J18" s="27">
        <f t="shared" si="0"/>
        <v>28</v>
      </c>
      <c r="K18" s="27">
        <v>16792</v>
      </c>
      <c r="L18" s="27">
        <f t="shared" si="1"/>
        <v>15166.967741935483</v>
      </c>
      <c r="M18" s="42">
        <f t="shared" si="2"/>
        <v>114</v>
      </c>
      <c r="N18" s="1">
        <f>VLOOKUP(B18,'[3]WITHOUT PF'!$D$6:$AS$229,42,0)</f>
        <v>0</v>
      </c>
      <c r="O18" s="27">
        <f t="shared" si="3"/>
        <v>15052.967741935483</v>
      </c>
      <c r="P18" s="43"/>
      <c r="Q18" s="44" t="s">
        <v>52</v>
      </c>
      <c r="R18" s="76" t="s">
        <v>441</v>
      </c>
      <c r="S18" s="44" t="s">
        <v>442</v>
      </c>
      <c r="T18" s="44" t="s">
        <v>443</v>
      </c>
    </row>
    <row r="19" spans="1:20" s="28" customFormat="1" ht="19.5" customHeight="1">
      <c r="A19" s="75">
        <v>10</v>
      </c>
      <c r="B19" s="25">
        <v>2214847731</v>
      </c>
      <c r="C19" s="26" t="s">
        <v>428</v>
      </c>
      <c r="D19" s="26" t="s">
        <v>429</v>
      </c>
      <c r="E19" s="25" t="s">
        <v>133</v>
      </c>
      <c r="F19" s="11">
        <f>VLOOKUP(B19,'[3]WITHOUT PF'!$D$6:$AM$229,36,0)</f>
        <v>25</v>
      </c>
      <c r="G19" s="11">
        <f>VLOOKUP(B19,'[3]WITHOUT PF'!$D$6:$AN$229,37,0)</f>
        <v>4</v>
      </c>
      <c r="H19" s="1">
        <f>VLOOKUP(B19,'[3]WITHOUT PF'!$D$6:$AO$229,38,0)</f>
        <v>1</v>
      </c>
      <c r="I19" s="1">
        <f>VLOOKUP(B19,'[3]WITHOUT PF'!$D$6:$AP$229,39,0)</f>
        <v>1</v>
      </c>
      <c r="J19" s="27">
        <f t="shared" si="0"/>
        <v>31</v>
      </c>
      <c r="K19" s="27">
        <v>18499</v>
      </c>
      <c r="L19" s="27">
        <f t="shared" si="1"/>
        <v>18499</v>
      </c>
      <c r="M19" s="42">
        <f t="shared" si="2"/>
        <v>139</v>
      </c>
      <c r="N19" s="1">
        <f>VLOOKUP(B19,'[3]WITHOUT PF'!$D$6:$AS$229,42,0)</f>
        <v>0</v>
      </c>
      <c r="O19" s="27">
        <f t="shared" si="3"/>
        <v>18360</v>
      </c>
      <c r="P19" s="43"/>
      <c r="Q19" s="44" t="s">
        <v>45</v>
      </c>
      <c r="R19" s="76" t="s">
        <v>593</v>
      </c>
      <c r="S19" s="44" t="s">
        <v>73</v>
      </c>
      <c r="T19" s="44" t="s">
        <v>74</v>
      </c>
    </row>
    <row r="20" spans="1:20" s="28" customFormat="1" ht="19.5" customHeight="1">
      <c r="A20" s="21">
        <v>11</v>
      </c>
      <c r="B20" s="25">
        <v>2214847736</v>
      </c>
      <c r="C20" s="26" t="s">
        <v>430</v>
      </c>
      <c r="D20" s="26" t="s">
        <v>431</v>
      </c>
      <c r="E20" s="25" t="s">
        <v>115</v>
      </c>
      <c r="F20" s="11">
        <f>VLOOKUP(B20,'[3]WITHOUT PF'!$D$6:$AM$229,36,0)</f>
        <v>24</v>
      </c>
      <c r="G20" s="11">
        <f>VLOOKUP(B20,'[3]WITHOUT PF'!$D$6:$AN$229,37,0)</f>
        <v>4</v>
      </c>
      <c r="H20" s="1">
        <f>VLOOKUP(B20,'[3]WITHOUT PF'!$D$6:$AO$229,38,0)</f>
        <v>0</v>
      </c>
      <c r="I20" s="1">
        <f>VLOOKUP(B20,'[3]WITHOUT PF'!$D$6:$AP$229,39,0)</f>
        <v>3</v>
      </c>
      <c r="J20" s="27">
        <f t="shared" si="0"/>
        <v>31</v>
      </c>
      <c r="K20" s="27">
        <v>18499</v>
      </c>
      <c r="L20" s="27">
        <f t="shared" si="1"/>
        <v>18499</v>
      </c>
      <c r="M20" s="42">
        <f t="shared" si="2"/>
        <v>139</v>
      </c>
      <c r="N20" s="1">
        <f>VLOOKUP(B20,'[3]WITHOUT PF'!$D$6:$AS$229,42,0)</f>
        <v>0</v>
      </c>
      <c r="O20" s="27">
        <f t="shared" si="3"/>
        <v>18360</v>
      </c>
      <c r="P20" s="43"/>
      <c r="Q20" s="44" t="s">
        <v>59</v>
      </c>
      <c r="R20" s="76" t="s">
        <v>450</v>
      </c>
      <c r="S20" s="44" t="s">
        <v>451</v>
      </c>
      <c r="T20" s="44" t="s">
        <v>452</v>
      </c>
    </row>
    <row r="21" spans="1:20" s="28" customFormat="1" ht="19.5" customHeight="1">
      <c r="A21" s="75">
        <v>12</v>
      </c>
      <c r="B21" s="25">
        <v>2214805058</v>
      </c>
      <c r="C21" s="26" t="s">
        <v>317</v>
      </c>
      <c r="D21" s="26" t="s">
        <v>318</v>
      </c>
      <c r="E21" s="25" t="s">
        <v>26</v>
      </c>
      <c r="F21" s="11">
        <f>VLOOKUP(B21,'[3]WITHOUT PF'!$D$6:$AM$229,36,0)</f>
        <v>26</v>
      </c>
      <c r="G21" s="11">
        <f>VLOOKUP(B21,'[3]WITHOUT PF'!$D$6:$AN$229,37,0)</f>
        <v>4</v>
      </c>
      <c r="H21" s="1">
        <f>VLOOKUP(B21,'[3]WITHOUT PF'!$D$6:$AO$229,38,0)</f>
        <v>0</v>
      </c>
      <c r="I21" s="1">
        <f>VLOOKUP(B21,'[3]WITHOUT PF'!$D$6:$AP$229,39,0)</f>
        <v>0</v>
      </c>
      <c r="J21" s="27">
        <f t="shared" si="0"/>
        <v>30</v>
      </c>
      <c r="K21" s="27">
        <v>16792</v>
      </c>
      <c r="L21" s="27">
        <f t="shared" si="1"/>
        <v>16250.32258064516</v>
      </c>
      <c r="M21" s="42">
        <f t="shared" si="2"/>
        <v>122</v>
      </c>
      <c r="N21" s="1">
        <f>VLOOKUP(B21,'[3]WITHOUT PF'!$D$6:$AS$229,42,0)</f>
        <v>0</v>
      </c>
      <c r="O21" s="27">
        <f t="shared" si="3"/>
        <v>16128.32258064516</v>
      </c>
      <c r="P21" s="42"/>
      <c r="Q21" s="44" t="s">
        <v>48</v>
      </c>
      <c r="R21" s="76" t="s">
        <v>332</v>
      </c>
      <c r="S21" s="44" t="s">
        <v>333</v>
      </c>
      <c r="T21" s="44" t="s">
        <v>334</v>
      </c>
    </row>
    <row r="22" spans="1:20" s="28" customFormat="1" ht="19.5" customHeight="1">
      <c r="A22" s="21">
        <v>13</v>
      </c>
      <c r="B22" s="25">
        <v>2214861662</v>
      </c>
      <c r="C22" s="26" t="s">
        <v>474</v>
      </c>
      <c r="D22" s="26" t="s">
        <v>475</v>
      </c>
      <c r="E22" s="25" t="s">
        <v>26</v>
      </c>
      <c r="F22" s="11">
        <f>VLOOKUP(B22,'[3]WITHOUT PF'!$D$6:$AM$229,36,0)</f>
        <v>24</v>
      </c>
      <c r="G22" s="11">
        <f>VLOOKUP(B22,'[3]WITHOUT PF'!$D$6:$AN$229,37,0)</f>
        <v>5</v>
      </c>
      <c r="H22" s="1">
        <f>VLOOKUP(B22,'[3]WITHOUT PF'!$D$6:$AO$229,38,0)</f>
        <v>0</v>
      </c>
      <c r="I22" s="1">
        <f>VLOOKUP(B22,'[3]WITHOUT PF'!$D$6:$AP$229,39,0)</f>
        <v>1</v>
      </c>
      <c r="J22" s="27">
        <f t="shared" si="0"/>
        <v>30</v>
      </c>
      <c r="K22" s="27">
        <v>16792</v>
      </c>
      <c r="L22" s="27">
        <f t="shared" si="1"/>
        <v>16250.32258064516</v>
      </c>
      <c r="M22" s="42">
        <f t="shared" si="2"/>
        <v>122</v>
      </c>
      <c r="N22" s="1">
        <f>VLOOKUP(B22,'[3]WITHOUT PF'!$D$6:$AS$229,42,0)</f>
        <v>0</v>
      </c>
      <c r="O22" s="27">
        <f t="shared" si="3"/>
        <v>16128.32258064516</v>
      </c>
      <c r="P22" s="42"/>
      <c r="Q22" s="44" t="s">
        <v>43</v>
      </c>
      <c r="R22" s="76" t="s">
        <v>497</v>
      </c>
      <c r="S22" s="44" t="s">
        <v>498</v>
      </c>
      <c r="T22" s="44" t="s">
        <v>499</v>
      </c>
    </row>
    <row r="23" spans="1:20" s="28" customFormat="1" ht="19.5" customHeight="1">
      <c r="A23" s="75">
        <v>14</v>
      </c>
      <c r="B23" s="25">
        <v>2214862324</v>
      </c>
      <c r="C23" s="26" t="s">
        <v>476</v>
      </c>
      <c r="D23" s="26" t="s">
        <v>321</v>
      </c>
      <c r="E23" s="25" t="s">
        <v>26</v>
      </c>
      <c r="F23" s="11">
        <f>VLOOKUP(B23,'[3]WITHOUT PF'!$D$6:$AM$229,36,0)</f>
        <v>26</v>
      </c>
      <c r="G23" s="11">
        <f>VLOOKUP(B23,'[3]WITHOUT PF'!$D$6:$AN$229,37,0)</f>
        <v>4</v>
      </c>
      <c r="H23" s="1">
        <f>VLOOKUP(B23,'[3]WITHOUT PF'!$D$6:$AO$229,38,0)</f>
        <v>0</v>
      </c>
      <c r="I23" s="1">
        <f>VLOOKUP(B23,'[3]WITHOUT PF'!$D$6:$AP$229,39,0)</f>
        <v>1</v>
      </c>
      <c r="J23" s="27">
        <f t="shared" si="0"/>
        <v>31</v>
      </c>
      <c r="K23" s="27">
        <v>16792</v>
      </c>
      <c r="L23" s="27">
        <f t="shared" si="1"/>
        <v>16792</v>
      </c>
      <c r="M23" s="42">
        <f t="shared" si="2"/>
        <v>126</v>
      </c>
      <c r="N23" s="1">
        <f>VLOOKUP(B23,'[3]WITHOUT PF'!$D$6:$AS$229,42,0)</f>
        <v>0</v>
      </c>
      <c r="O23" s="27">
        <f t="shared" si="3"/>
        <v>16666</v>
      </c>
      <c r="P23" s="42"/>
      <c r="Q23" s="44" t="s">
        <v>57</v>
      </c>
      <c r="R23" s="76" t="s">
        <v>500</v>
      </c>
      <c r="S23" s="44" t="s">
        <v>501</v>
      </c>
      <c r="T23" s="44" t="s">
        <v>502</v>
      </c>
    </row>
    <row r="24" spans="1:20" s="28" customFormat="1" ht="19.5" customHeight="1">
      <c r="A24" s="21">
        <v>15</v>
      </c>
      <c r="B24" s="25">
        <v>2214432043</v>
      </c>
      <c r="C24" s="26" t="s">
        <v>481</v>
      </c>
      <c r="D24" s="26" t="s">
        <v>482</v>
      </c>
      <c r="E24" s="25" t="s">
        <v>26</v>
      </c>
      <c r="F24" s="11">
        <f>VLOOKUP(B24,'[3]WITHOUT PF'!$D$6:$AM$229,36,0)</f>
        <v>26</v>
      </c>
      <c r="G24" s="11">
        <f>VLOOKUP(B24,'[3]WITHOUT PF'!$D$6:$AN$229,37,0)</f>
        <v>4</v>
      </c>
      <c r="H24" s="1">
        <f>VLOOKUP(B24,'[3]WITHOUT PF'!$D$6:$AO$229,38,0)</f>
        <v>0</v>
      </c>
      <c r="I24" s="1">
        <f>VLOOKUP(B24,'[3]WITHOUT PF'!$D$6:$AP$229,39,0)</f>
        <v>1</v>
      </c>
      <c r="J24" s="27">
        <f t="shared" si="0"/>
        <v>31</v>
      </c>
      <c r="K24" s="27">
        <v>16792</v>
      </c>
      <c r="L24" s="27">
        <f t="shared" si="1"/>
        <v>16792</v>
      </c>
      <c r="M24" s="42">
        <f t="shared" si="2"/>
        <v>126</v>
      </c>
      <c r="N24" s="1">
        <f>VLOOKUP(B24,'[3]WITHOUT PF'!$D$6:$AS$229,42,0)</f>
        <v>0</v>
      </c>
      <c r="O24" s="27">
        <f t="shared" si="3"/>
        <v>16666</v>
      </c>
      <c r="P24" s="42"/>
      <c r="Q24" s="44" t="s">
        <v>29</v>
      </c>
      <c r="R24" s="76" t="s">
        <v>594</v>
      </c>
      <c r="S24" s="44" t="s">
        <v>595</v>
      </c>
      <c r="T24" s="44" t="s">
        <v>596</v>
      </c>
    </row>
    <row r="25" spans="1:20" s="28" customFormat="1" ht="19.5" customHeight="1">
      <c r="A25" s="75">
        <v>16</v>
      </c>
      <c r="B25" s="25">
        <v>2214868722</v>
      </c>
      <c r="C25" s="26" t="s">
        <v>485</v>
      </c>
      <c r="D25" s="26" t="s">
        <v>486</v>
      </c>
      <c r="E25" s="25" t="s">
        <v>26</v>
      </c>
      <c r="F25" s="11">
        <f>VLOOKUP(B25,'[3]WITHOUT PF'!$D$6:$AM$229,36,0)</f>
        <v>25</v>
      </c>
      <c r="G25" s="11">
        <f>VLOOKUP(B25,'[3]WITHOUT PF'!$D$6:$AN$229,37,0)</f>
        <v>5</v>
      </c>
      <c r="H25" s="1">
        <f>VLOOKUP(B25,'[3]WITHOUT PF'!$D$6:$AO$229,38,0)</f>
        <v>0</v>
      </c>
      <c r="I25" s="1">
        <f>VLOOKUP(B25,'[3]WITHOUT PF'!$D$6:$AP$229,39,0)</f>
        <v>1</v>
      </c>
      <c r="J25" s="27">
        <f t="shared" si="0"/>
        <v>31</v>
      </c>
      <c r="K25" s="27">
        <v>16792</v>
      </c>
      <c r="L25" s="27">
        <f t="shared" si="1"/>
        <v>16792</v>
      </c>
      <c r="M25" s="42">
        <f t="shared" si="2"/>
        <v>126</v>
      </c>
      <c r="N25" s="1">
        <f>VLOOKUP(B25,'[3]WITHOUT PF'!$D$6:$AS$229,42,0)</f>
        <v>0</v>
      </c>
      <c r="O25" s="27">
        <f t="shared" si="3"/>
        <v>16666</v>
      </c>
      <c r="P25" s="42"/>
      <c r="Q25" s="44" t="s">
        <v>59</v>
      </c>
      <c r="R25" s="76" t="s">
        <v>513</v>
      </c>
      <c r="S25" s="44" t="s">
        <v>514</v>
      </c>
      <c r="T25" s="44" t="s">
        <v>515</v>
      </c>
    </row>
    <row r="26" spans="1:20" s="28" customFormat="1" ht="19.5" customHeight="1">
      <c r="A26" s="21">
        <v>17</v>
      </c>
      <c r="B26" s="25">
        <v>2214868723</v>
      </c>
      <c r="C26" s="26" t="s">
        <v>487</v>
      </c>
      <c r="D26" s="26" t="s">
        <v>488</v>
      </c>
      <c r="E26" s="25" t="s">
        <v>26</v>
      </c>
      <c r="F26" s="11">
        <f>VLOOKUP(B26,'[3]WITHOUT PF'!$D$6:$AM$229,36,0)</f>
        <v>28</v>
      </c>
      <c r="G26" s="11">
        <f>VLOOKUP(B26,'[3]WITHOUT PF'!$D$6:$AN$229,37,0)</f>
        <v>1</v>
      </c>
      <c r="H26" s="1">
        <f>VLOOKUP(B26,'[3]WITHOUT PF'!$D$6:$AO$229,38,0)</f>
        <v>1</v>
      </c>
      <c r="I26" s="1">
        <f>VLOOKUP(B26,'[3]WITHOUT PF'!$D$6:$AP$229,39,0)</f>
        <v>1</v>
      </c>
      <c r="J26" s="27">
        <f t="shared" si="0"/>
        <v>31</v>
      </c>
      <c r="K26" s="27">
        <v>16792</v>
      </c>
      <c r="L26" s="27">
        <f t="shared" si="1"/>
        <v>16792</v>
      </c>
      <c r="M26" s="42">
        <f t="shared" si="2"/>
        <v>126</v>
      </c>
      <c r="N26" s="1">
        <f>VLOOKUP(B26,'[3]WITHOUT PF'!$D$6:$AS$229,42,0)</f>
        <v>0</v>
      </c>
      <c r="O26" s="27">
        <f t="shared" si="3"/>
        <v>16666</v>
      </c>
      <c r="P26" s="42"/>
      <c r="Q26" s="44" t="s">
        <v>62</v>
      </c>
      <c r="R26" s="76" t="s">
        <v>516</v>
      </c>
      <c r="S26" s="44" t="s">
        <v>517</v>
      </c>
      <c r="T26" s="44" t="s">
        <v>518</v>
      </c>
    </row>
    <row r="27" spans="1:20" s="28" customFormat="1" ht="19.5" customHeight="1">
      <c r="A27" s="75">
        <v>18</v>
      </c>
      <c r="B27" s="25">
        <v>2214868726</v>
      </c>
      <c r="C27" s="26" t="s">
        <v>489</v>
      </c>
      <c r="D27" s="26" t="s">
        <v>490</v>
      </c>
      <c r="E27" s="25" t="s">
        <v>26</v>
      </c>
      <c r="F27" s="11">
        <f>VLOOKUP(B27,'[3]WITHOUT PF'!$D$6:$AM$229,36,0)</f>
        <v>25</v>
      </c>
      <c r="G27" s="11">
        <f>VLOOKUP(B27,'[3]WITHOUT PF'!$D$6:$AN$229,37,0)</f>
        <v>4</v>
      </c>
      <c r="H27" s="1">
        <f>VLOOKUP(B27,'[3]WITHOUT PF'!$D$6:$AO$229,38,0)</f>
        <v>1</v>
      </c>
      <c r="I27" s="1">
        <f>VLOOKUP(B27,'[3]WITHOUT PF'!$D$6:$AP$229,39,0)</f>
        <v>1</v>
      </c>
      <c r="J27" s="27">
        <f t="shared" si="0"/>
        <v>31</v>
      </c>
      <c r="K27" s="27">
        <v>16792</v>
      </c>
      <c r="L27" s="27">
        <f t="shared" si="1"/>
        <v>16792</v>
      </c>
      <c r="M27" s="42">
        <f t="shared" si="2"/>
        <v>126</v>
      </c>
      <c r="N27" s="1">
        <f>VLOOKUP(B27,'[3]WITHOUT PF'!$D$6:$AS$229,42,0)</f>
        <v>0</v>
      </c>
      <c r="O27" s="27">
        <f t="shared" si="3"/>
        <v>16666</v>
      </c>
      <c r="P27" s="42"/>
      <c r="Q27" s="44" t="s">
        <v>88</v>
      </c>
      <c r="R27" s="76" t="s">
        <v>519</v>
      </c>
      <c r="S27" s="44" t="s">
        <v>30</v>
      </c>
      <c r="T27" s="44" t="s">
        <v>116</v>
      </c>
    </row>
    <row r="28" spans="1:20" s="28" customFormat="1" ht="19.5" customHeight="1">
      <c r="A28" s="21">
        <v>19</v>
      </c>
      <c r="B28" s="25">
        <v>1013940260</v>
      </c>
      <c r="C28" s="26" t="s">
        <v>124</v>
      </c>
      <c r="D28" s="26" t="s">
        <v>137</v>
      </c>
      <c r="E28" s="25" t="s">
        <v>26</v>
      </c>
      <c r="F28" s="11">
        <f>VLOOKUP(B28,'[3]WITHOUT PF'!$D$6:$AM$229,36,0)</f>
        <v>22</v>
      </c>
      <c r="G28" s="11">
        <f>VLOOKUP(B28,'[3]WITHOUT PF'!$D$6:$AN$229,37,0)</f>
        <v>4</v>
      </c>
      <c r="H28" s="1">
        <f>VLOOKUP(B28,'[3]WITHOUT PF'!$D$6:$AO$229,38,0)</f>
        <v>1</v>
      </c>
      <c r="I28" s="1">
        <f>VLOOKUP(B28,'[3]WITHOUT PF'!$D$6:$AP$229,39,0)</f>
        <v>0</v>
      </c>
      <c r="J28" s="27">
        <f t="shared" si="0"/>
        <v>27</v>
      </c>
      <c r="K28" s="27">
        <v>16792</v>
      </c>
      <c r="L28" s="27">
        <f t="shared" si="1"/>
        <v>14625.290322580644</v>
      </c>
      <c r="M28" s="42">
        <f t="shared" si="2"/>
        <v>110</v>
      </c>
      <c r="N28" s="1">
        <f>VLOOKUP(B28,'[3]WITHOUT PF'!$D$6:$AS$229,42,0)</f>
        <v>0</v>
      </c>
      <c r="O28" s="27">
        <f>L28-M28-N28</f>
        <v>14515.290322580644</v>
      </c>
      <c r="P28" s="42"/>
      <c r="Q28" s="44" t="s">
        <v>59</v>
      </c>
      <c r="R28" s="76" t="s">
        <v>147</v>
      </c>
      <c r="S28" s="44" t="s">
        <v>148</v>
      </c>
      <c r="T28" s="44" t="s">
        <v>149</v>
      </c>
    </row>
    <row r="29" spans="1:20" s="28" customFormat="1" ht="19.5" customHeight="1">
      <c r="A29" s="75">
        <v>20</v>
      </c>
      <c r="B29" s="72">
        <v>6719938654</v>
      </c>
      <c r="C29" s="26" t="s">
        <v>376</v>
      </c>
      <c r="D29" s="26" t="s">
        <v>381</v>
      </c>
      <c r="E29" s="25" t="s">
        <v>26</v>
      </c>
      <c r="F29" s="11">
        <f>VLOOKUP(B29,'[3]WITHOUT PF'!$D$6:$AM$229,36,0)</f>
        <v>22</v>
      </c>
      <c r="G29" s="11">
        <f>VLOOKUP(B29,'[3]WITHOUT PF'!$D$6:$AN$229,37,0)</f>
        <v>4</v>
      </c>
      <c r="H29" s="1">
        <f>VLOOKUP(B29,'[3]WITHOUT PF'!$D$6:$AO$229,38,0)</f>
        <v>1</v>
      </c>
      <c r="I29" s="1">
        <f>VLOOKUP(B29,'[3]WITHOUT PF'!$D$6:$AP$229,39,0)</f>
        <v>1</v>
      </c>
      <c r="J29" s="27">
        <f t="shared" si="0"/>
        <v>28</v>
      </c>
      <c r="K29" s="27">
        <v>16792</v>
      </c>
      <c r="L29" s="27">
        <f t="shared" si="1"/>
        <v>15166.967741935483</v>
      </c>
      <c r="M29" s="42">
        <f t="shared" si="2"/>
        <v>114</v>
      </c>
      <c r="N29" s="1">
        <f>VLOOKUP(B29,'[3]WITHOUT PF'!$D$6:$AS$229,42,0)</f>
        <v>0</v>
      </c>
      <c r="O29" s="27">
        <f aca="true" t="shared" si="4" ref="O29:O79">L29-M29-N29</f>
        <v>15052.967741935483</v>
      </c>
      <c r="P29" s="42"/>
      <c r="Q29" s="44" t="s">
        <v>52</v>
      </c>
      <c r="R29" s="76" t="s">
        <v>387</v>
      </c>
      <c r="S29" s="44" t="s">
        <v>388</v>
      </c>
      <c r="T29" s="44" t="s">
        <v>396</v>
      </c>
    </row>
    <row r="30" spans="1:20" s="28" customFormat="1" ht="19.5" customHeight="1">
      <c r="A30" s="21">
        <v>21</v>
      </c>
      <c r="B30" s="63">
        <v>2214393875</v>
      </c>
      <c r="C30" s="26" t="s">
        <v>400</v>
      </c>
      <c r="D30" s="26" t="s">
        <v>405</v>
      </c>
      <c r="E30" s="25" t="s">
        <v>26</v>
      </c>
      <c r="F30" s="11">
        <f>VLOOKUP(B30,'[3]WITHOUT PF'!$D$6:$AM$229,36,0)</f>
        <v>27</v>
      </c>
      <c r="G30" s="11">
        <f>VLOOKUP(B30,'[3]WITHOUT PF'!$D$6:$AN$229,37,0)</f>
        <v>4</v>
      </c>
      <c r="H30" s="1">
        <f>VLOOKUP(B30,'[3]WITHOUT PF'!$D$6:$AO$229,38,0)</f>
        <v>0</v>
      </c>
      <c r="I30" s="1">
        <f>VLOOKUP(B30,'[3]WITHOUT PF'!$D$6:$AP$229,39,0)</f>
        <v>0</v>
      </c>
      <c r="J30" s="27">
        <f t="shared" si="0"/>
        <v>31</v>
      </c>
      <c r="K30" s="27">
        <v>16792</v>
      </c>
      <c r="L30" s="27">
        <f t="shared" si="1"/>
        <v>16792</v>
      </c>
      <c r="M30" s="42">
        <f t="shared" si="2"/>
        <v>126</v>
      </c>
      <c r="N30" s="1">
        <f>VLOOKUP(B30,'[3]WITHOUT PF'!$D$6:$AS$229,42,0)</f>
        <v>0</v>
      </c>
      <c r="O30" s="27">
        <f t="shared" si="4"/>
        <v>16666</v>
      </c>
      <c r="P30" s="42"/>
      <c r="Q30" s="44" t="s">
        <v>410</v>
      </c>
      <c r="R30" s="76" t="s">
        <v>415</v>
      </c>
      <c r="S30" s="44" t="s">
        <v>416</v>
      </c>
      <c r="T30" s="44" t="s">
        <v>417</v>
      </c>
    </row>
    <row r="31" spans="1:20" s="28" customFormat="1" ht="19.5" customHeight="1">
      <c r="A31" s="75">
        <v>22</v>
      </c>
      <c r="B31" s="63">
        <v>2214680814</v>
      </c>
      <c r="C31" s="26" t="s">
        <v>65</v>
      </c>
      <c r="D31" s="26" t="s">
        <v>66</v>
      </c>
      <c r="E31" s="25" t="s">
        <v>26</v>
      </c>
      <c r="F31" s="11">
        <f>VLOOKUP(B31,'[3]WITHOUT PF'!$D$6:$AM$229,36,0)</f>
        <v>27</v>
      </c>
      <c r="G31" s="11">
        <f>VLOOKUP(B31,'[3]WITHOUT PF'!$D$6:$AN$229,37,0)</f>
        <v>4</v>
      </c>
      <c r="H31" s="1">
        <f>VLOOKUP(B31,'[3]WITHOUT PF'!$D$6:$AO$229,38,0)</f>
        <v>0</v>
      </c>
      <c r="I31" s="1">
        <f>VLOOKUP(B31,'[3]WITHOUT PF'!$D$6:$AP$229,39,0)</f>
        <v>0</v>
      </c>
      <c r="J31" s="27">
        <f t="shared" si="0"/>
        <v>31</v>
      </c>
      <c r="K31" s="27">
        <v>16792</v>
      </c>
      <c r="L31" s="27">
        <f t="shared" si="1"/>
        <v>16792</v>
      </c>
      <c r="M31" s="42">
        <f t="shared" si="2"/>
        <v>126</v>
      </c>
      <c r="N31" s="1">
        <f>VLOOKUP(B31,'[3]WITHOUT PF'!$D$6:$AS$229,42,0)</f>
        <v>0</v>
      </c>
      <c r="O31" s="27">
        <f t="shared" si="4"/>
        <v>16666</v>
      </c>
      <c r="P31" s="42"/>
      <c r="Q31" s="44" t="s">
        <v>52</v>
      </c>
      <c r="R31" s="76" t="s">
        <v>70</v>
      </c>
      <c r="S31" s="44" t="s">
        <v>72</v>
      </c>
      <c r="T31" s="44" t="s">
        <v>836</v>
      </c>
    </row>
    <row r="32" spans="1:20" s="28" customFormat="1" ht="19.5" customHeight="1">
      <c r="A32" s="21">
        <v>23</v>
      </c>
      <c r="B32" s="63">
        <v>2214510235</v>
      </c>
      <c r="C32" s="26" t="s">
        <v>530</v>
      </c>
      <c r="D32" s="26" t="s">
        <v>531</v>
      </c>
      <c r="E32" s="25" t="s">
        <v>26</v>
      </c>
      <c r="F32" s="11">
        <f>VLOOKUP(B32,'[3]WITHOUT PF'!$D$6:$AM$229,36,0)</f>
        <v>9</v>
      </c>
      <c r="G32" s="11">
        <f>VLOOKUP(B32,'[3]WITHOUT PF'!$D$6:$AN$229,37,0)</f>
        <v>1</v>
      </c>
      <c r="H32" s="1">
        <f>VLOOKUP(B32,'[3]WITHOUT PF'!$D$6:$AO$229,38,0)</f>
        <v>1</v>
      </c>
      <c r="I32" s="1">
        <f>VLOOKUP(B32,'[3]WITHOUT PF'!$D$6:$AP$229,39,0)</f>
        <v>0</v>
      </c>
      <c r="J32" s="27">
        <f t="shared" si="0"/>
        <v>11</v>
      </c>
      <c r="K32" s="27">
        <v>16792</v>
      </c>
      <c r="L32" s="27">
        <f t="shared" si="1"/>
        <v>5958.451612903225</v>
      </c>
      <c r="M32" s="42">
        <f t="shared" si="2"/>
        <v>45</v>
      </c>
      <c r="N32" s="1">
        <f>VLOOKUP(B32,'[3]WITHOUT PF'!$D$6:$AS$229,42,0)</f>
        <v>0</v>
      </c>
      <c r="O32" s="27">
        <f t="shared" si="4"/>
        <v>5913.451612903225</v>
      </c>
      <c r="P32" s="42"/>
      <c r="Q32" s="44" t="s">
        <v>48</v>
      </c>
      <c r="R32" s="76" t="s">
        <v>558</v>
      </c>
      <c r="S32" s="44" t="s">
        <v>89</v>
      </c>
      <c r="T32" s="44" t="s">
        <v>559</v>
      </c>
    </row>
    <row r="33" spans="1:20" s="28" customFormat="1" ht="19.5" customHeight="1">
      <c r="A33" s="75">
        <v>24</v>
      </c>
      <c r="B33" s="63">
        <v>2213077572</v>
      </c>
      <c r="C33" s="26" t="s">
        <v>829</v>
      </c>
      <c r="D33" s="26" t="s">
        <v>830</v>
      </c>
      <c r="E33" s="25" t="s">
        <v>26</v>
      </c>
      <c r="F33" s="11">
        <f>VLOOKUP(B33,'[3]WITHOUT PF'!$D$6:$AM$229,36,0)</f>
        <v>27</v>
      </c>
      <c r="G33" s="11">
        <f>VLOOKUP(B33,'[3]WITHOUT PF'!$D$6:$AN$229,37,0)</f>
        <v>4</v>
      </c>
      <c r="H33" s="1">
        <f>VLOOKUP(B33,'[3]WITHOUT PF'!$D$6:$AO$229,38,0)</f>
        <v>0</v>
      </c>
      <c r="I33" s="1">
        <f>VLOOKUP(B33,'[3]WITHOUT PF'!$D$6:$AP$229,39,0)</f>
        <v>0</v>
      </c>
      <c r="J33" s="27">
        <f t="shared" si="0"/>
        <v>31</v>
      </c>
      <c r="K33" s="27">
        <v>16792</v>
      </c>
      <c r="L33" s="27">
        <f t="shared" si="1"/>
        <v>16792</v>
      </c>
      <c r="M33" s="42">
        <f t="shared" si="2"/>
        <v>126</v>
      </c>
      <c r="N33" s="1">
        <f>VLOOKUP(B33,'[3]WITHOUT PF'!$D$6:$AS$229,42,0)</f>
        <v>0</v>
      </c>
      <c r="O33" s="27">
        <f t="shared" si="4"/>
        <v>16666</v>
      </c>
      <c r="P33" s="42"/>
      <c r="Q33" s="44" t="s">
        <v>31</v>
      </c>
      <c r="R33" s="76" t="s">
        <v>837</v>
      </c>
      <c r="S33" s="44" t="s">
        <v>561</v>
      </c>
      <c r="T33" s="44" t="s">
        <v>838</v>
      </c>
    </row>
    <row r="34" spans="1:20" s="28" customFormat="1" ht="19.5" customHeight="1">
      <c r="A34" s="21">
        <v>25</v>
      </c>
      <c r="B34" s="63">
        <v>2214872141</v>
      </c>
      <c r="C34" s="26" t="s">
        <v>534</v>
      </c>
      <c r="D34" s="26" t="s">
        <v>535</v>
      </c>
      <c r="E34" s="25" t="s">
        <v>26</v>
      </c>
      <c r="F34" s="11">
        <f>VLOOKUP(B34,'[3]WITHOUT PF'!$D$6:$AM$229,36,0)</f>
        <v>9</v>
      </c>
      <c r="G34" s="11">
        <f>VLOOKUP(B34,'[3]WITHOUT PF'!$D$6:$AN$229,37,0)</f>
        <v>2</v>
      </c>
      <c r="H34" s="1">
        <f>VLOOKUP(B34,'[3]WITHOUT PF'!$D$6:$AO$229,38,0)</f>
        <v>1</v>
      </c>
      <c r="I34" s="1">
        <f>VLOOKUP(B34,'[3]WITHOUT PF'!$D$6:$AP$229,39,0)</f>
        <v>0</v>
      </c>
      <c r="J34" s="27">
        <f t="shared" si="0"/>
        <v>12</v>
      </c>
      <c r="K34" s="27">
        <v>16792</v>
      </c>
      <c r="L34" s="27">
        <f t="shared" si="1"/>
        <v>6500.129032258064</v>
      </c>
      <c r="M34" s="42">
        <f t="shared" si="2"/>
        <v>49</v>
      </c>
      <c r="N34" s="1">
        <f>VLOOKUP(B34,'[3]WITHOUT PF'!$D$6:$AS$229,42,0)</f>
        <v>0</v>
      </c>
      <c r="O34" s="27">
        <f t="shared" si="4"/>
        <v>6451.129032258064</v>
      </c>
      <c r="P34" s="42"/>
      <c r="Q34" s="44" t="s">
        <v>31</v>
      </c>
      <c r="R34" s="76" t="s">
        <v>563</v>
      </c>
      <c r="S34" s="44" t="s">
        <v>564</v>
      </c>
      <c r="T34" s="44" t="s">
        <v>565</v>
      </c>
    </row>
    <row r="35" spans="1:20" s="28" customFormat="1" ht="19.5" customHeight="1">
      <c r="A35" s="75">
        <v>26</v>
      </c>
      <c r="B35" s="63">
        <v>2214872148</v>
      </c>
      <c r="C35" s="26" t="s">
        <v>536</v>
      </c>
      <c r="D35" s="26" t="s">
        <v>246</v>
      </c>
      <c r="E35" s="25" t="s">
        <v>26</v>
      </c>
      <c r="F35" s="11">
        <f>VLOOKUP(B35,'[3]WITHOUT PF'!$D$6:$AM$229,36,0)</f>
        <v>23</v>
      </c>
      <c r="G35" s="11">
        <f>VLOOKUP(B35,'[3]WITHOUT PF'!$D$6:$AN$229,37,0)</f>
        <v>4</v>
      </c>
      <c r="H35" s="1">
        <f>VLOOKUP(B35,'[3]WITHOUT PF'!$D$6:$AO$229,38,0)</f>
        <v>1</v>
      </c>
      <c r="I35" s="1">
        <f>VLOOKUP(B35,'[3]WITHOUT PF'!$D$6:$AP$229,39,0)</f>
        <v>1</v>
      </c>
      <c r="J35" s="27">
        <f t="shared" si="0"/>
        <v>29</v>
      </c>
      <c r="K35" s="27">
        <v>16792</v>
      </c>
      <c r="L35" s="27">
        <f t="shared" si="1"/>
        <v>15708.645161290322</v>
      </c>
      <c r="M35" s="42">
        <f t="shared" si="2"/>
        <v>118</v>
      </c>
      <c r="N35" s="1">
        <f>VLOOKUP(B35,'[3]WITHOUT PF'!$D$6:$AS$229,42,0)</f>
        <v>0</v>
      </c>
      <c r="O35" s="27">
        <f t="shared" si="4"/>
        <v>15590.645161290322</v>
      </c>
      <c r="P35" s="42"/>
      <c r="Q35" s="44" t="s">
        <v>434</v>
      </c>
      <c r="R35" s="76" t="s">
        <v>566</v>
      </c>
      <c r="S35" s="44" t="s">
        <v>702</v>
      </c>
      <c r="T35" s="44" t="s">
        <v>567</v>
      </c>
    </row>
    <row r="36" spans="1:20" s="28" customFormat="1" ht="19.5" customHeight="1">
      <c r="A36" s="21">
        <v>27</v>
      </c>
      <c r="B36" s="63">
        <v>2214716102</v>
      </c>
      <c r="C36" s="26" t="s">
        <v>242</v>
      </c>
      <c r="D36" s="26" t="s">
        <v>112</v>
      </c>
      <c r="E36" s="25" t="s">
        <v>26</v>
      </c>
      <c r="F36" s="11">
        <f>VLOOKUP(B36,'[3]WITHOUT PF'!$D$6:$AM$229,36,0)</f>
        <v>25</v>
      </c>
      <c r="G36" s="11">
        <f>VLOOKUP(B36,'[3]WITHOUT PF'!$D$6:$AN$229,37,0)</f>
        <v>4</v>
      </c>
      <c r="H36" s="1">
        <f>VLOOKUP(B36,'[3]WITHOUT PF'!$D$6:$AO$229,38,0)</f>
        <v>1</v>
      </c>
      <c r="I36" s="1">
        <f>VLOOKUP(B36,'[3]WITHOUT PF'!$D$6:$AP$229,39,0)</f>
        <v>0</v>
      </c>
      <c r="J36" s="27">
        <f t="shared" si="0"/>
        <v>30</v>
      </c>
      <c r="K36" s="27">
        <v>16792</v>
      </c>
      <c r="L36" s="27">
        <f t="shared" si="1"/>
        <v>16250.32258064516</v>
      </c>
      <c r="M36" s="42">
        <f t="shared" si="2"/>
        <v>122</v>
      </c>
      <c r="N36" s="1">
        <f>VLOOKUP(B36,'[3]WITHOUT PF'!$D$6:$AS$229,42,0)</f>
        <v>0</v>
      </c>
      <c r="O36" s="27">
        <f t="shared" si="4"/>
        <v>16128.32258064516</v>
      </c>
      <c r="P36" s="42"/>
      <c r="Q36" s="44" t="s">
        <v>29</v>
      </c>
      <c r="R36" s="76" t="s">
        <v>839</v>
      </c>
      <c r="S36" s="44" t="s">
        <v>63</v>
      </c>
      <c r="T36" s="44" t="s">
        <v>122</v>
      </c>
    </row>
    <row r="37" spans="1:20" s="28" customFormat="1" ht="19.5" customHeight="1">
      <c r="A37" s="75">
        <v>28</v>
      </c>
      <c r="B37" s="63">
        <v>2214466419</v>
      </c>
      <c r="C37" s="26" t="s">
        <v>427</v>
      </c>
      <c r="D37" s="26" t="s">
        <v>539</v>
      </c>
      <c r="E37" s="25" t="s">
        <v>26</v>
      </c>
      <c r="F37" s="11">
        <f>VLOOKUP(B37,'[3]WITHOUT PF'!$D$6:$AM$229,36,0)</f>
        <v>26</v>
      </c>
      <c r="G37" s="11">
        <f>VLOOKUP(B37,'[3]WITHOUT PF'!$D$6:$AN$229,37,0)</f>
        <v>5</v>
      </c>
      <c r="H37" s="1">
        <f>VLOOKUP(B37,'[3]WITHOUT PF'!$D$6:$AO$229,38,0)</f>
        <v>0</v>
      </c>
      <c r="I37" s="1">
        <f>VLOOKUP(B37,'[3]WITHOUT PF'!$D$6:$AP$229,39,0)</f>
        <v>0</v>
      </c>
      <c r="J37" s="27">
        <f t="shared" si="0"/>
        <v>31</v>
      </c>
      <c r="K37" s="27">
        <v>16792</v>
      </c>
      <c r="L37" s="27">
        <f t="shared" si="1"/>
        <v>16792</v>
      </c>
      <c r="M37" s="42">
        <f t="shared" si="2"/>
        <v>126</v>
      </c>
      <c r="N37" s="1">
        <f>VLOOKUP(B37,'[3]WITHOUT PF'!$D$6:$AS$229,42,0)</f>
        <v>0</v>
      </c>
      <c r="O37" s="27">
        <f t="shared" si="4"/>
        <v>16666</v>
      </c>
      <c r="P37" s="42"/>
      <c r="Q37" s="44" t="s">
        <v>59</v>
      </c>
      <c r="R37" s="76" t="s">
        <v>571</v>
      </c>
      <c r="S37" s="44" t="s">
        <v>184</v>
      </c>
      <c r="T37" s="44" t="s">
        <v>572</v>
      </c>
    </row>
    <row r="38" spans="1:20" s="28" customFormat="1" ht="19.5" customHeight="1">
      <c r="A38" s="21">
        <v>29</v>
      </c>
      <c r="B38" s="63">
        <v>2214874382</v>
      </c>
      <c r="C38" s="26" t="s">
        <v>544</v>
      </c>
      <c r="D38" s="26" t="s">
        <v>545</v>
      </c>
      <c r="E38" s="25" t="s">
        <v>167</v>
      </c>
      <c r="F38" s="11">
        <f>VLOOKUP(B38,'[3]WITHOUT PF'!$D$6:$AM$229,36,0)</f>
        <v>25</v>
      </c>
      <c r="G38" s="11">
        <f>VLOOKUP(B38,'[3]WITHOUT PF'!$D$6:$AN$229,37,0)</f>
        <v>5</v>
      </c>
      <c r="H38" s="1">
        <f>VLOOKUP(B38,'[3]WITHOUT PF'!$D$6:$AO$229,38,0)</f>
        <v>0</v>
      </c>
      <c r="I38" s="1">
        <f>VLOOKUP(B38,'[3]WITHOUT PF'!$D$6:$AP$229,39,0)</f>
        <v>1</v>
      </c>
      <c r="J38" s="27">
        <f t="shared" si="0"/>
        <v>31</v>
      </c>
      <c r="K38" s="27">
        <v>20357</v>
      </c>
      <c r="L38" s="27">
        <f t="shared" si="1"/>
        <v>20357</v>
      </c>
      <c r="M38" s="42">
        <f t="shared" si="2"/>
        <v>153</v>
      </c>
      <c r="N38" s="1">
        <f>VLOOKUP(B38,'[3]WITHOUT PF'!$D$6:$AS$229,42,0)</f>
        <v>0</v>
      </c>
      <c r="O38" s="27">
        <f t="shared" si="4"/>
        <v>20204</v>
      </c>
      <c r="P38" s="42"/>
      <c r="Q38" s="44" t="s">
        <v>48</v>
      </c>
      <c r="R38" s="76" t="s">
        <v>578</v>
      </c>
      <c r="S38" s="44" t="s">
        <v>157</v>
      </c>
      <c r="T38" s="44" t="s">
        <v>579</v>
      </c>
    </row>
    <row r="39" spans="1:20" s="28" customFormat="1" ht="19.5" customHeight="1">
      <c r="A39" s="75">
        <v>30</v>
      </c>
      <c r="B39" s="63">
        <v>2214872510</v>
      </c>
      <c r="C39" s="26" t="s">
        <v>546</v>
      </c>
      <c r="D39" s="26" t="s">
        <v>547</v>
      </c>
      <c r="E39" s="25" t="s">
        <v>26</v>
      </c>
      <c r="F39" s="11">
        <f>VLOOKUP(B39,'[3]WITHOUT PF'!$D$6:$AM$229,36,0)</f>
        <v>24</v>
      </c>
      <c r="G39" s="11">
        <f>VLOOKUP(B39,'[3]WITHOUT PF'!$D$6:$AN$229,37,0)</f>
        <v>4</v>
      </c>
      <c r="H39" s="1">
        <f>VLOOKUP(B39,'[3]WITHOUT PF'!$D$6:$AO$229,38,0)</f>
        <v>0</v>
      </c>
      <c r="I39" s="1">
        <f>VLOOKUP(B39,'[3]WITHOUT PF'!$D$6:$AP$229,39,0)</f>
        <v>1</v>
      </c>
      <c r="J39" s="27">
        <f t="shared" si="0"/>
        <v>29</v>
      </c>
      <c r="K39" s="27">
        <v>16792</v>
      </c>
      <c r="L39" s="27">
        <f t="shared" si="1"/>
        <v>15708.645161290322</v>
      </c>
      <c r="M39" s="42">
        <f t="shared" si="2"/>
        <v>118</v>
      </c>
      <c r="N39" s="1">
        <f>VLOOKUP(B39,'[3]WITHOUT PF'!$D$6:$AS$229,42,0)</f>
        <v>0</v>
      </c>
      <c r="O39" s="27">
        <f t="shared" si="4"/>
        <v>15590.645161290322</v>
      </c>
      <c r="P39" s="42"/>
      <c r="Q39" s="44" t="s">
        <v>29</v>
      </c>
      <c r="R39" s="76" t="s">
        <v>580</v>
      </c>
      <c r="S39" s="44" t="s">
        <v>581</v>
      </c>
      <c r="T39" s="44" t="s">
        <v>582</v>
      </c>
    </row>
    <row r="40" spans="1:20" s="28" customFormat="1" ht="19.5" customHeight="1">
      <c r="A40" s="21">
        <v>31</v>
      </c>
      <c r="B40" s="63">
        <v>2214732055</v>
      </c>
      <c r="C40" s="26" t="s">
        <v>170</v>
      </c>
      <c r="D40" s="26" t="s">
        <v>171</v>
      </c>
      <c r="E40" s="25" t="s">
        <v>26</v>
      </c>
      <c r="F40" s="11">
        <f>VLOOKUP(B40,'[3]WITHOUT PF'!$D$6:$AM$229,36,0)</f>
        <v>26</v>
      </c>
      <c r="G40" s="11">
        <f>VLOOKUP(B40,'[3]WITHOUT PF'!$D$6:$AN$229,37,0)</f>
        <v>5</v>
      </c>
      <c r="H40" s="1">
        <f>VLOOKUP(B40,'[3]WITHOUT PF'!$D$6:$AO$229,38,0)</f>
        <v>0</v>
      </c>
      <c r="I40" s="1">
        <f>VLOOKUP(B40,'[3]WITHOUT PF'!$D$6:$AP$229,39,0)</f>
        <v>0</v>
      </c>
      <c r="J40" s="27">
        <f t="shared" si="0"/>
        <v>31</v>
      </c>
      <c r="K40" s="27">
        <v>16792</v>
      </c>
      <c r="L40" s="27">
        <f t="shared" si="1"/>
        <v>16792</v>
      </c>
      <c r="M40" s="42">
        <f t="shared" si="2"/>
        <v>126</v>
      </c>
      <c r="N40" s="1">
        <f>VLOOKUP(B40,'[3]WITHOUT PF'!$D$6:$AS$229,42,0)</f>
        <v>0</v>
      </c>
      <c r="O40" s="27">
        <f t="shared" si="4"/>
        <v>16666</v>
      </c>
      <c r="P40" s="42"/>
      <c r="Q40" s="44" t="s">
        <v>45</v>
      </c>
      <c r="R40" s="76" t="s">
        <v>241</v>
      </c>
      <c r="S40" s="44" t="s">
        <v>73</v>
      </c>
      <c r="T40" s="44" t="s">
        <v>74</v>
      </c>
    </row>
    <row r="41" spans="1:20" s="28" customFormat="1" ht="19.5" customHeight="1">
      <c r="A41" s="75">
        <v>32</v>
      </c>
      <c r="B41" s="63">
        <v>2214476132</v>
      </c>
      <c r="C41" s="26" t="s">
        <v>125</v>
      </c>
      <c r="D41" s="26" t="s">
        <v>138</v>
      </c>
      <c r="E41" s="25" t="s">
        <v>26</v>
      </c>
      <c r="F41" s="11">
        <f>VLOOKUP(B41,'[3]WITHOUT PF'!$D$6:$AM$229,36,0)</f>
        <v>30</v>
      </c>
      <c r="G41" s="11">
        <f>VLOOKUP(B41,'[3]WITHOUT PF'!$D$6:$AN$229,37,0)</f>
        <v>0</v>
      </c>
      <c r="H41" s="1">
        <f>VLOOKUP(B41,'[3]WITHOUT PF'!$D$6:$AO$229,38,0)</f>
        <v>0</v>
      </c>
      <c r="I41" s="1">
        <f>VLOOKUP(B41,'[3]WITHOUT PF'!$D$6:$AP$229,39,0)</f>
        <v>1</v>
      </c>
      <c r="J41" s="27">
        <f t="shared" si="0"/>
        <v>31</v>
      </c>
      <c r="K41" s="27">
        <v>16792</v>
      </c>
      <c r="L41" s="27">
        <f t="shared" si="1"/>
        <v>16792</v>
      </c>
      <c r="M41" s="42">
        <f t="shared" si="2"/>
        <v>126</v>
      </c>
      <c r="N41" s="1">
        <f>VLOOKUP(B41,'[3]WITHOUT PF'!$D$6:$AS$229,42,0)</f>
        <v>0</v>
      </c>
      <c r="O41" s="27">
        <f t="shared" si="4"/>
        <v>16666</v>
      </c>
      <c r="P41" s="42"/>
      <c r="Q41" s="44" t="s">
        <v>45</v>
      </c>
      <c r="R41" s="76" t="s">
        <v>191</v>
      </c>
      <c r="S41" s="44" t="s">
        <v>73</v>
      </c>
      <c r="T41" s="44" t="s">
        <v>74</v>
      </c>
    </row>
    <row r="42" spans="1:20" s="28" customFormat="1" ht="19.5" customHeight="1">
      <c r="A42" s="21">
        <v>33</v>
      </c>
      <c r="B42" s="63">
        <v>2214765991</v>
      </c>
      <c r="C42" s="26" t="s">
        <v>264</v>
      </c>
      <c r="D42" s="26" t="s">
        <v>265</v>
      </c>
      <c r="E42" s="25" t="s">
        <v>266</v>
      </c>
      <c r="F42" s="11">
        <f>VLOOKUP(B42,'[3]WITHOUT PF'!$D$6:$AM$229,36,0)</f>
        <v>26</v>
      </c>
      <c r="G42" s="11">
        <f>VLOOKUP(B42,'[3]WITHOUT PF'!$D$6:$AN$229,37,0)</f>
        <v>4</v>
      </c>
      <c r="H42" s="1">
        <f>VLOOKUP(B42,'[3]WITHOUT PF'!$D$6:$AO$229,38,0)</f>
        <v>0</v>
      </c>
      <c r="I42" s="1">
        <f>VLOOKUP(B42,'[3]WITHOUT PF'!$D$6:$AP$229,39,0)</f>
        <v>1</v>
      </c>
      <c r="J42" s="27">
        <f t="shared" si="0"/>
        <v>31</v>
      </c>
      <c r="K42" s="27">
        <v>20357</v>
      </c>
      <c r="L42" s="27">
        <f t="shared" si="1"/>
        <v>20357</v>
      </c>
      <c r="M42" s="42">
        <f t="shared" si="2"/>
        <v>153</v>
      </c>
      <c r="N42" s="1">
        <f>VLOOKUP(B42,'[3]WITHOUT PF'!$D$6:$AS$229,42,0)</f>
        <v>0</v>
      </c>
      <c r="O42" s="27">
        <f t="shared" si="4"/>
        <v>20204</v>
      </c>
      <c r="P42" s="42"/>
      <c r="Q42" s="44" t="s">
        <v>31</v>
      </c>
      <c r="R42" s="76" t="s">
        <v>274</v>
      </c>
      <c r="S42" s="44" t="s">
        <v>275</v>
      </c>
      <c r="T42" s="44" t="s">
        <v>276</v>
      </c>
    </row>
    <row r="43" spans="1:20" s="28" customFormat="1" ht="19.5" customHeight="1">
      <c r="A43" s="75">
        <v>34</v>
      </c>
      <c r="B43" s="63">
        <v>2214585639</v>
      </c>
      <c r="C43" s="26" t="s">
        <v>598</v>
      </c>
      <c r="D43" s="26" t="s">
        <v>599</v>
      </c>
      <c r="E43" s="25" t="s">
        <v>26</v>
      </c>
      <c r="F43" s="11">
        <f>VLOOKUP(B43,'[3]WITHOUT PF'!$D$6:$AM$229,36,0)</f>
        <v>26</v>
      </c>
      <c r="G43" s="11">
        <f>VLOOKUP(B43,'[3]WITHOUT PF'!$D$6:$AN$229,37,0)</f>
        <v>4</v>
      </c>
      <c r="H43" s="1">
        <f>VLOOKUP(B43,'[3]WITHOUT PF'!$D$6:$AO$229,38,0)</f>
        <v>0</v>
      </c>
      <c r="I43" s="1">
        <f>VLOOKUP(B43,'[3]WITHOUT PF'!$D$6:$AP$229,39,0)</f>
        <v>1</v>
      </c>
      <c r="J43" s="27">
        <f t="shared" si="0"/>
        <v>31</v>
      </c>
      <c r="K43" s="27">
        <v>16792</v>
      </c>
      <c r="L43" s="27">
        <f t="shared" si="1"/>
        <v>16792</v>
      </c>
      <c r="M43" s="42">
        <f t="shared" si="2"/>
        <v>126</v>
      </c>
      <c r="N43" s="1">
        <f>VLOOKUP(B43,'[3]WITHOUT PF'!$D$6:$AS$229,42,0)</f>
        <v>0</v>
      </c>
      <c r="O43" s="27">
        <f t="shared" si="4"/>
        <v>16666</v>
      </c>
      <c r="P43" s="42"/>
      <c r="Q43" s="44" t="s">
        <v>59</v>
      </c>
      <c r="R43" s="76" t="s">
        <v>605</v>
      </c>
      <c r="S43" s="44" t="s">
        <v>184</v>
      </c>
      <c r="T43" s="44" t="s">
        <v>572</v>
      </c>
    </row>
    <row r="44" spans="1:20" s="28" customFormat="1" ht="19.5" customHeight="1">
      <c r="A44" s="21">
        <v>35</v>
      </c>
      <c r="B44" s="63">
        <v>2214889159</v>
      </c>
      <c r="C44" s="26" t="s">
        <v>601</v>
      </c>
      <c r="D44" s="26" t="s">
        <v>602</v>
      </c>
      <c r="E44" s="25" t="s">
        <v>26</v>
      </c>
      <c r="F44" s="11">
        <f>VLOOKUP(B44,'[3]WITHOUT PF'!$D$6:$AM$229,36,0)</f>
        <v>26</v>
      </c>
      <c r="G44" s="11">
        <f>VLOOKUP(B44,'[3]WITHOUT PF'!$D$6:$AN$229,37,0)</f>
        <v>5</v>
      </c>
      <c r="H44" s="1">
        <f>VLOOKUP(B44,'[3]WITHOUT PF'!$D$6:$AO$229,38,0)</f>
        <v>0</v>
      </c>
      <c r="I44" s="1">
        <f>VLOOKUP(B44,'[3]WITHOUT PF'!$D$6:$AP$229,39,0)</f>
        <v>0</v>
      </c>
      <c r="J44" s="27">
        <f t="shared" si="0"/>
        <v>31</v>
      </c>
      <c r="K44" s="27">
        <v>16792</v>
      </c>
      <c r="L44" s="27">
        <f t="shared" si="1"/>
        <v>16792</v>
      </c>
      <c r="M44" s="42">
        <f t="shared" si="2"/>
        <v>126</v>
      </c>
      <c r="N44" s="1">
        <f>VLOOKUP(B44,'[3]WITHOUT PF'!$D$6:$AS$229,42,0)</f>
        <v>0</v>
      </c>
      <c r="O44" s="27">
        <f t="shared" si="4"/>
        <v>16666</v>
      </c>
      <c r="P44" s="42"/>
      <c r="Q44" s="44" t="s">
        <v>434</v>
      </c>
      <c r="R44" s="76" t="s">
        <v>607</v>
      </c>
      <c r="S44" s="44" t="s">
        <v>44</v>
      </c>
      <c r="T44" s="44" t="s">
        <v>567</v>
      </c>
    </row>
    <row r="45" spans="1:20" s="28" customFormat="1" ht="19.5" customHeight="1">
      <c r="A45" s="75">
        <v>36</v>
      </c>
      <c r="B45" s="63">
        <v>2214633960</v>
      </c>
      <c r="C45" s="26" t="s">
        <v>603</v>
      </c>
      <c r="D45" s="26" t="s">
        <v>604</v>
      </c>
      <c r="E45" s="25" t="s">
        <v>26</v>
      </c>
      <c r="F45" s="11">
        <f>VLOOKUP(B45,'[3]WITHOUT PF'!$D$6:$AM$229,36,0)</f>
        <v>26</v>
      </c>
      <c r="G45" s="11">
        <f>VLOOKUP(B45,'[3]WITHOUT PF'!$D$6:$AN$229,37,0)</f>
        <v>4</v>
      </c>
      <c r="H45" s="1">
        <f>VLOOKUP(B45,'[3]WITHOUT PF'!$D$6:$AO$229,38,0)</f>
        <v>0</v>
      </c>
      <c r="I45" s="1">
        <f>VLOOKUP(B45,'[3]WITHOUT PF'!$D$6:$AP$229,39,0)</f>
        <v>1</v>
      </c>
      <c r="J45" s="27">
        <f t="shared" si="0"/>
        <v>31</v>
      </c>
      <c r="K45" s="27">
        <v>16792</v>
      </c>
      <c r="L45" s="27">
        <f t="shared" si="1"/>
        <v>16792</v>
      </c>
      <c r="M45" s="42">
        <f t="shared" si="2"/>
        <v>126</v>
      </c>
      <c r="N45" s="1">
        <f>VLOOKUP(B45,'[3]WITHOUT PF'!$D$6:$AS$229,42,0)</f>
        <v>0</v>
      </c>
      <c r="O45" s="27">
        <f t="shared" si="4"/>
        <v>16666</v>
      </c>
      <c r="P45" s="42"/>
      <c r="Q45" s="44" t="s">
        <v>29</v>
      </c>
      <c r="R45" s="76" t="s">
        <v>608</v>
      </c>
      <c r="S45" s="44" t="s">
        <v>609</v>
      </c>
      <c r="T45" s="44" t="s">
        <v>610</v>
      </c>
    </row>
    <row r="46" spans="1:20" s="28" customFormat="1" ht="19.5" customHeight="1">
      <c r="A46" s="21">
        <v>37</v>
      </c>
      <c r="B46" s="63">
        <v>2214393976</v>
      </c>
      <c r="C46" s="26" t="s">
        <v>262</v>
      </c>
      <c r="D46" s="26" t="s">
        <v>263</v>
      </c>
      <c r="E46" s="25" t="s">
        <v>26</v>
      </c>
      <c r="F46" s="11">
        <f>VLOOKUP(B46,'[3]WITHOUT PF'!$D$6:$AM$229,36,0)</f>
        <v>23</v>
      </c>
      <c r="G46" s="11">
        <f>VLOOKUP(B46,'[3]WITHOUT PF'!$D$6:$AN$229,37,0)</f>
        <v>4</v>
      </c>
      <c r="H46" s="1">
        <f>VLOOKUP(B46,'[3]WITHOUT PF'!$D$6:$AO$229,38,0)</f>
        <v>1</v>
      </c>
      <c r="I46" s="1">
        <f>VLOOKUP(B46,'[3]WITHOUT PF'!$D$6:$AP$229,39,0)</f>
        <v>1</v>
      </c>
      <c r="J46" s="27">
        <f t="shared" si="0"/>
        <v>29</v>
      </c>
      <c r="K46" s="27">
        <v>16792</v>
      </c>
      <c r="L46" s="27">
        <f t="shared" si="1"/>
        <v>15708.645161290322</v>
      </c>
      <c r="M46" s="42">
        <f t="shared" si="2"/>
        <v>118</v>
      </c>
      <c r="N46" s="1">
        <f>VLOOKUP(B46,'[3]WITHOUT PF'!$D$6:$AS$229,42,0)</f>
        <v>0</v>
      </c>
      <c r="O46" s="27">
        <f t="shared" si="4"/>
        <v>15590.645161290322</v>
      </c>
      <c r="P46" s="42"/>
      <c r="Q46" s="44" t="s">
        <v>48</v>
      </c>
      <c r="R46" s="76" t="s">
        <v>270</v>
      </c>
      <c r="S46" s="44" t="s">
        <v>271</v>
      </c>
      <c r="T46" s="44" t="s">
        <v>272</v>
      </c>
    </row>
    <row r="47" spans="1:20" s="28" customFormat="1" ht="19.5" customHeight="1">
      <c r="A47" s="75">
        <v>38</v>
      </c>
      <c r="B47" s="63">
        <v>2214885928</v>
      </c>
      <c r="C47" s="26" t="s">
        <v>611</v>
      </c>
      <c r="D47" s="26" t="s">
        <v>612</v>
      </c>
      <c r="E47" s="25" t="s">
        <v>26</v>
      </c>
      <c r="F47" s="11">
        <f>VLOOKUP(B47,'[3]WITHOUT PF'!$D$6:$AM$229,36,0)</f>
        <v>15</v>
      </c>
      <c r="G47" s="11">
        <f>VLOOKUP(B47,'[3]WITHOUT PF'!$D$6:$AN$229,37,0)</f>
        <v>3</v>
      </c>
      <c r="H47" s="1">
        <f>VLOOKUP(B47,'[3]WITHOUT PF'!$D$6:$AO$229,38,0)</f>
        <v>0</v>
      </c>
      <c r="I47" s="1">
        <f>VLOOKUP(B47,'[3]WITHOUT PF'!$D$6:$AP$229,39,0)</f>
        <v>0</v>
      </c>
      <c r="J47" s="27">
        <f t="shared" si="0"/>
        <v>18</v>
      </c>
      <c r="K47" s="27">
        <v>16792</v>
      </c>
      <c r="L47" s="27">
        <f t="shared" si="1"/>
        <v>9750.193548387097</v>
      </c>
      <c r="M47" s="42">
        <f t="shared" si="2"/>
        <v>74</v>
      </c>
      <c r="N47" s="1">
        <f>VLOOKUP(B47,'[3]WITHOUT PF'!$D$6:$AS$229,42,0)</f>
        <v>0</v>
      </c>
      <c r="O47" s="27">
        <f t="shared" si="4"/>
        <v>9676.193548387097</v>
      </c>
      <c r="P47" s="42"/>
      <c r="Q47" s="44" t="s">
        <v>59</v>
      </c>
      <c r="R47" s="76" t="s">
        <v>621</v>
      </c>
      <c r="S47" s="44" t="s">
        <v>622</v>
      </c>
      <c r="T47" s="44" t="s">
        <v>623</v>
      </c>
    </row>
    <row r="48" spans="1:20" s="28" customFormat="1" ht="19.5" customHeight="1">
      <c r="A48" s="21">
        <v>39</v>
      </c>
      <c r="B48" s="63">
        <v>2214889151</v>
      </c>
      <c r="C48" s="26" t="s">
        <v>613</v>
      </c>
      <c r="D48" s="26" t="s">
        <v>614</v>
      </c>
      <c r="E48" s="25" t="s">
        <v>26</v>
      </c>
      <c r="F48" s="11">
        <f>VLOOKUP(B48,'[3]WITHOUT PF'!$D$6:$AM$229,36,0)</f>
        <v>19</v>
      </c>
      <c r="G48" s="11">
        <f>VLOOKUP(B48,'[3]WITHOUT PF'!$D$6:$AN$229,37,0)</f>
        <v>4</v>
      </c>
      <c r="H48" s="1">
        <f>VLOOKUP(B48,'[3]WITHOUT PF'!$D$6:$AO$229,38,0)</f>
        <v>1</v>
      </c>
      <c r="I48" s="1">
        <f>VLOOKUP(B48,'[3]WITHOUT PF'!$D$6:$AP$229,39,0)</f>
        <v>0</v>
      </c>
      <c r="J48" s="27">
        <f t="shared" si="0"/>
        <v>24</v>
      </c>
      <c r="K48" s="27">
        <v>16792</v>
      </c>
      <c r="L48" s="27">
        <f t="shared" si="1"/>
        <v>13000.258064516129</v>
      </c>
      <c r="M48" s="42">
        <f t="shared" si="2"/>
        <v>98</v>
      </c>
      <c r="N48" s="1">
        <f>VLOOKUP(B48,'[3]WITHOUT PF'!$D$6:$AS$229,42,0)</f>
        <v>0</v>
      </c>
      <c r="O48" s="27">
        <f t="shared" si="4"/>
        <v>12902.258064516129</v>
      </c>
      <c r="P48" s="42"/>
      <c r="Q48" s="44" t="s">
        <v>62</v>
      </c>
      <c r="R48" s="76" t="s">
        <v>624</v>
      </c>
      <c r="S48" s="44" t="s">
        <v>625</v>
      </c>
      <c r="T48" s="44" t="s">
        <v>626</v>
      </c>
    </row>
    <row r="49" spans="1:20" s="28" customFormat="1" ht="19.5" customHeight="1">
      <c r="A49" s="75">
        <v>40</v>
      </c>
      <c r="B49" s="63">
        <v>2214889162</v>
      </c>
      <c r="C49" s="26" t="s">
        <v>615</v>
      </c>
      <c r="D49" s="26" t="s">
        <v>616</v>
      </c>
      <c r="E49" s="25" t="s">
        <v>26</v>
      </c>
      <c r="F49" s="11">
        <f>VLOOKUP(B49,'[3]WITHOUT PF'!$D$6:$AM$229,36,0)</f>
        <v>23</v>
      </c>
      <c r="G49" s="11">
        <f>VLOOKUP(B49,'[3]WITHOUT PF'!$D$6:$AN$229,37,0)</f>
        <v>4</v>
      </c>
      <c r="H49" s="1">
        <f>VLOOKUP(B49,'[3]WITHOUT PF'!$D$6:$AO$229,38,0)</f>
        <v>0</v>
      </c>
      <c r="I49" s="1">
        <f>VLOOKUP(B49,'[3]WITHOUT PF'!$D$6:$AP$229,39,0)</f>
        <v>1</v>
      </c>
      <c r="J49" s="27">
        <f t="shared" si="0"/>
        <v>28</v>
      </c>
      <c r="K49" s="27">
        <v>16792</v>
      </c>
      <c r="L49" s="27">
        <f t="shared" si="1"/>
        <v>15166.967741935483</v>
      </c>
      <c r="M49" s="42">
        <f t="shared" si="2"/>
        <v>114</v>
      </c>
      <c r="N49" s="1">
        <f>VLOOKUP(B49,'[3]WITHOUT PF'!$D$6:$AS$229,42,0)</f>
        <v>0</v>
      </c>
      <c r="O49" s="27">
        <f t="shared" si="4"/>
        <v>15052.967741935483</v>
      </c>
      <c r="P49" s="42"/>
      <c r="Q49" s="44" t="s">
        <v>48</v>
      </c>
      <c r="R49" s="76" t="s">
        <v>627</v>
      </c>
      <c r="S49" s="44" t="s">
        <v>628</v>
      </c>
      <c r="T49" s="44" t="s">
        <v>629</v>
      </c>
    </row>
    <row r="50" spans="1:20" s="28" customFormat="1" ht="19.5" customHeight="1">
      <c r="A50" s="21">
        <v>41</v>
      </c>
      <c r="B50" s="63">
        <v>2214918747</v>
      </c>
      <c r="C50" s="26" t="s">
        <v>831</v>
      </c>
      <c r="D50" s="26" t="s">
        <v>832</v>
      </c>
      <c r="E50" s="25" t="s">
        <v>26</v>
      </c>
      <c r="F50" s="11">
        <f>VLOOKUP(B50,'[3]WITHOUT PF'!$D$6:$AM$229,36,0)</f>
        <v>23</v>
      </c>
      <c r="G50" s="11">
        <f>VLOOKUP(B50,'[3]WITHOUT PF'!$D$6:$AN$229,37,0)</f>
        <v>4</v>
      </c>
      <c r="H50" s="1">
        <f>VLOOKUP(B50,'[3]WITHOUT PF'!$D$6:$AO$229,38,0)</f>
        <v>1</v>
      </c>
      <c r="I50" s="1">
        <f>VLOOKUP(B50,'[3]WITHOUT PF'!$D$6:$AP$229,39,0)</f>
        <v>0</v>
      </c>
      <c r="J50" s="27">
        <f t="shared" si="0"/>
        <v>28</v>
      </c>
      <c r="K50" s="27">
        <v>16792</v>
      </c>
      <c r="L50" s="27">
        <f t="shared" si="1"/>
        <v>15166.967741935483</v>
      </c>
      <c r="M50" s="42">
        <f t="shared" si="2"/>
        <v>114</v>
      </c>
      <c r="N50" s="1">
        <f>VLOOKUP(B50,'[3]WITHOUT PF'!$D$6:$AS$229,42,0)</f>
        <v>0</v>
      </c>
      <c r="O50" s="27">
        <f t="shared" si="4"/>
        <v>15052.967741935483</v>
      </c>
      <c r="P50" s="42"/>
      <c r="Q50" s="44" t="s">
        <v>62</v>
      </c>
      <c r="R50" s="76" t="s">
        <v>840</v>
      </c>
      <c r="S50" s="44" t="s">
        <v>841</v>
      </c>
      <c r="T50" s="44" t="s">
        <v>842</v>
      </c>
    </row>
    <row r="51" spans="1:20" s="28" customFormat="1" ht="19.5" customHeight="1">
      <c r="A51" s="75">
        <v>42</v>
      </c>
      <c r="B51" s="63">
        <v>2214518712</v>
      </c>
      <c r="C51" s="26" t="s">
        <v>619</v>
      </c>
      <c r="D51" s="26" t="s">
        <v>620</v>
      </c>
      <c r="E51" s="25" t="s">
        <v>26</v>
      </c>
      <c r="F51" s="11">
        <f>VLOOKUP(B51,'[3]WITHOUT PF'!$D$6:$AM$229,36,0)</f>
        <v>24</v>
      </c>
      <c r="G51" s="11">
        <f>VLOOKUP(B51,'[3]WITHOUT PF'!$D$6:$AN$229,37,0)</f>
        <v>5</v>
      </c>
      <c r="H51" s="1">
        <f>VLOOKUP(B51,'[3]WITHOUT PF'!$D$6:$AO$229,38,0)</f>
        <v>1</v>
      </c>
      <c r="I51" s="1">
        <f>VLOOKUP(B51,'[3]WITHOUT PF'!$D$6:$AP$229,39,0)</f>
        <v>1</v>
      </c>
      <c r="J51" s="27">
        <f t="shared" si="0"/>
        <v>31</v>
      </c>
      <c r="K51" s="27">
        <v>16792</v>
      </c>
      <c r="L51" s="27">
        <f t="shared" si="1"/>
        <v>16792</v>
      </c>
      <c r="M51" s="42">
        <f t="shared" si="2"/>
        <v>126</v>
      </c>
      <c r="N51" s="1">
        <f>VLOOKUP(B51,'[3]WITHOUT PF'!$D$6:$AS$229,42,0)</f>
        <v>0</v>
      </c>
      <c r="O51" s="27">
        <f t="shared" si="4"/>
        <v>16666</v>
      </c>
      <c r="P51" s="42"/>
      <c r="Q51" s="44" t="s">
        <v>48</v>
      </c>
      <c r="R51" s="76" t="s">
        <v>633</v>
      </c>
      <c r="S51" s="44" t="s">
        <v>634</v>
      </c>
      <c r="T51" s="44" t="s">
        <v>629</v>
      </c>
    </row>
    <row r="52" spans="1:20" s="28" customFormat="1" ht="19.5" customHeight="1">
      <c r="A52" s="21">
        <v>43</v>
      </c>
      <c r="B52" s="63">
        <v>2214923408</v>
      </c>
      <c r="C52" s="26" t="s">
        <v>843</v>
      </c>
      <c r="D52" s="26" t="s">
        <v>844</v>
      </c>
      <c r="E52" s="25" t="s">
        <v>167</v>
      </c>
      <c r="F52" s="11">
        <f>VLOOKUP(B52,'[3]WITHOUT PF'!$D$6:$AM$229,36,0)</f>
        <v>26</v>
      </c>
      <c r="G52" s="11">
        <f>VLOOKUP(B52,'[3]WITHOUT PF'!$D$6:$AN$229,37,0)</f>
        <v>4</v>
      </c>
      <c r="H52" s="1">
        <f>VLOOKUP(B52,'[3]WITHOUT PF'!$D$6:$AO$229,38,0)</f>
        <v>1</v>
      </c>
      <c r="I52" s="1">
        <f>VLOOKUP(B52,'[3]WITHOUT PF'!$D$6:$AP$229,39,0)</f>
        <v>0</v>
      </c>
      <c r="J52" s="27">
        <f t="shared" si="0"/>
        <v>31</v>
      </c>
      <c r="K52" s="27">
        <v>16792</v>
      </c>
      <c r="L52" s="27">
        <f t="shared" si="1"/>
        <v>16792</v>
      </c>
      <c r="M52" s="42">
        <f t="shared" si="2"/>
        <v>126</v>
      </c>
      <c r="N52" s="1">
        <f>VLOOKUP(B52,'[3]WITHOUT PF'!$D$6:$AS$229,42,0)</f>
        <v>0</v>
      </c>
      <c r="O52" s="27">
        <f t="shared" si="4"/>
        <v>16666</v>
      </c>
      <c r="P52" s="42"/>
      <c r="Q52" s="44" t="s">
        <v>434</v>
      </c>
      <c r="R52" s="76" t="s">
        <v>845</v>
      </c>
      <c r="S52" s="44" t="s">
        <v>846</v>
      </c>
      <c r="T52" s="44" t="s">
        <v>847</v>
      </c>
    </row>
    <row r="53" spans="1:20" s="28" customFormat="1" ht="19.5" customHeight="1">
      <c r="A53" s="75">
        <v>44</v>
      </c>
      <c r="B53" s="63">
        <v>2214510232</v>
      </c>
      <c r="C53" s="26" t="s">
        <v>135</v>
      </c>
      <c r="D53" s="26" t="s">
        <v>143</v>
      </c>
      <c r="E53" s="25" t="s">
        <v>26</v>
      </c>
      <c r="F53" s="11">
        <f>VLOOKUP(B53,'[3]WITHOUT PF'!$D$6:$AM$229,36,0)</f>
        <v>27</v>
      </c>
      <c r="G53" s="11">
        <f>VLOOKUP(B53,'[3]WITHOUT PF'!$D$6:$AN$229,37,0)</f>
        <v>4</v>
      </c>
      <c r="H53" s="1">
        <f>VLOOKUP(B53,'[3]WITHOUT PF'!$D$6:$AO$229,38,0)</f>
        <v>0</v>
      </c>
      <c r="I53" s="1">
        <f>VLOOKUP(B53,'[3]WITHOUT PF'!$D$6:$AP$229,39,0)</f>
        <v>0</v>
      </c>
      <c r="J53" s="27">
        <f t="shared" si="0"/>
        <v>31</v>
      </c>
      <c r="K53" s="27">
        <v>16792</v>
      </c>
      <c r="L53" s="27">
        <f t="shared" si="1"/>
        <v>16792</v>
      </c>
      <c r="M53" s="42">
        <f t="shared" si="2"/>
        <v>126</v>
      </c>
      <c r="N53" s="1">
        <f>VLOOKUP(B53,'[3]WITHOUT PF'!$D$6:$AS$229,42,0)</f>
        <v>0</v>
      </c>
      <c r="O53" s="27">
        <f t="shared" si="4"/>
        <v>16666</v>
      </c>
      <c r="P53" s="42"/>
      <c r="Q53" s="44" t="s">
        <v>162</v>
      </c>
      <c r="R53" s="76" t="s">
        <v>163</v>
      </c>
      <c r="S53" s="44" t="s">
        <v>164</v>
      </c>
      <c r="T53" s="44" t="s">
        <v>165</v>
      </c>
    </row>
    <row r="54" spans="1:20" s="28" customFormat="1" ht="19.5" customHeight="1">
      <c r="A54" s="21">
        <v>45</v>
      </c>
      <c r="B54" s="63">
        <v>1013721592</v>
      </c>
      <c r="C54" s="26" t="s">
        <v>267</v>
      </c>
      <c r="D54" s="26" t="s">
        <v>268</v>
      </c>
      <c r="E54" s="25" t="s">
        <v>26</v>
      </c>
      <c r="F54" s="11">
        <f>VLOOKUP(B54,'[3]WITHOUT PF'!$D$6:$AM$229,36,0)</f>
        <v>15</v>
      </c>
      <c r="G54" s="11">
        <f>VLOOKUP(B54,'[3]WITHOUT PF'!$D$6:$AN$229,37,0)</f>
        <v>3</v>
      </c>
      <c r="H54" s="1">
        <f>VLOOKUP(B54,'[3]WITHOUT PF'!$D$6:$AO$229,38,0)</f>
        <v>0</v>
      </c>
      <c r="I54" s="1">
        <f>VLOOKUP(B54,'[3]WITHOUT PF'!$D$6:$AP$229,39,0)</f>
        <v>0</v>
      </c>
      <c r="J54" s="27">
        <f t="shared" si="0"/>
        <v>18</v>
      </c>
      <c r="K54" s="27">
        <v>16792</v>
      </c>
      <c r="L54" s="27">
        <f t="shared" si="1"/>
        <v>9750.193548387097</v>
      </c>
      <c r="M54" s="42">
        <f t="shared" si="2"/>
        <v>74</v>
      </c>
      <c r="N54" s="1">
        <f>VLOOKUP(B54,'[3]WITHOUT PF'!$D$6:$AS$229,42,0)</f>
        <v>0</v>
      </c>
      <c r="O54" s="27">
        <f t="shared" si="4"/>
        <v>9676.193548387097</v>
      </c>
      <c r="P54" s="42"/>
      <c r="Q54" s="44" t="s">
        <v>252</v>
      </c>
      <c r="R54" s="76" t="s">
        <v>277</v>
      </c>
      <c r="S54" s="44" t="s">
        <v>278</v>
      </c>
      <c r="T54" s="44" t="s">
        <v>279</v>
      </c>
    </row>
    <row r="55" spans="1:20" s="28" customFormat="1" ht="19.5" customHeight="1">
      <c r="A55" s="75">
        <v>46</v>
      </c>
      <c r="B55" s="63">
        <v>1013875994</v>
      </c>
      <c r="C55" s="26" t="s">
        <v>108</v>
      </c>
      <c r="D55" s="26" t="s">
        <v>109</v>
      </c>
      <c r="E55" s="25" t="s">
        <v>26</v>
      </c>
      <c r="F55" s="11">
        <f>VLOOKUP(B55,'[3]WITHOUT PF'!$D$6:$AM$229,36,0)</f>
        <v>27</v>
      </c>
      <c r="G55" s="11">
        <f>VLOOKUP(B55,'[3]WITHOUT PF'!$D$6:$AN$229,37,0)</f>
        <v>4</v>
      </c>
      <c r="H55" s="1">
        <f>VLOOKUP(B55,'[3]WITHOUT PF'!$D$6:$AO$229,38,0)</f>
        <v>0</v>
      </c>
      <c r="I55" s="1">
        <f>VLOOKUP(B55,'[3]WITHOUT PF'!$D$6:$AP$229,39,0)</f>
        <v>0</v>
      </c>
      <c r="J55" s="27">
        <f t="shared" si="0"/>
        <v>31</v>
      </c>
      <c r="K55" s="27">
        <v>16792</v>
      </c>
      <c r="L55" s="27">
        <f t="shared" si="1"/>
        <v>16792</v>
      </c>
      <c r="M55" s="42">
        <f t="shared" si="2"/>
        <v>126</v>
      </c>
      <c r="N55" s="1">
        <f>VLOOKUP(B55,'[3]WITHOUT PF'!$D$6:$AS$229,42,0)</f>
        <v>0</v>
      </c>
      <c r="O55" s="27">
        <f t="shared" si="4"/>
        <v>16666</v>
      </c>
      <c r="P55" s="42"/>
      <c r="Q55" s="44" t="s">
        <v>57</v>
      </c>
      <c r="R55" s="76" t="s">
        <v>117</v>
      </c>
      <c r="S55" s="44" t="s">
        <v>44</v>
      </c>
      <c r="T55" s="44" t="s">
        <v>118</v>
      </c>
    </row>
    <row r="56" spans="1:20" s="28" customFormat="1" ht="19.5" customHeight="1">
      <c r="A56" s="21">
        <v>47</v>
      </c>
      <c r="B56" s="63">
        <v>2214895152</v>
      </c>
      <c r="C56" s="26" t="s">
        <v>650</v>
      </c>
      <c r="D56" s="26" t="s">
        <v>651</v>
      </c>
      <c r="E56" s="25" t="s">
        <v>167</v>
      </c>
      <c r="F56" s="11">
        <f>VLOOKUP(B56,'[3]WITHOUT PF'!$D$6:$AM$229,36,0)</f>
        <v>25</v>
      </c>
      <c r="G56" s="11">
        <f>VLOOKUP(B56,'[3]WITHOUT PF'!$D$6:$AN$229,37,0)</f>
        <v>5</v>
      </c>
      <c r="H56" s="1">
        <f>VLOOKUP(B56,'[3]WITHOUT PF'!$D$6:$AO$229,38,0)</f>
        <v>0</v>
      </c>
      <c r="I56" s="1">
        <f>VLOOKUP(B56,'[3]WITHOUT PF'!$D$6:$AP$229,39,0)</f>
        <v>1</v>
      </c>
      <c r="J56" s="27">
        <f t="shared" si="0"/>
        <v>31</v>
      </c>
      <c r="K56" s="27">
        <v>18499</v>
      </c>
      <c r="L56" s="27">
        <f t="shared" si="1"/>
        <v>18499</v>
      </c>
      <c r="M56" s="42">
        <f t="shared" si="2"/>
        <v>139</v>
      </c>
      <c r="N56" s="1">
        <f>VLOOKUP(B56,'[3]WITHOUT PF'!$D$6:$AS$229,42,0)</f>
        <v>0</v>
      </c>
      <c r="O56" s="27">
        <f t="shared" si="4"/>
        <v>18360</v>
      </c>
      <c r="P56" s="42"/>
      <c r="Q56" s="44" t="s">
        <v>389</v>
      </c>
      <c r="R56" s="76" t="s">
        <v>680</v>
      </c>
      <c r="S56" s="44" t="s">
        <v>681</v>
      </c>
      <c r="T56" s="44" t="s">
        <v>682</v>
      </c>
    </row>
    <row r="57" spans="1:20" s="28" customFormat="1" ht="19.5" customHeight="1">
      <c r="A57" s="75">
        <v>48</v>
      </c>
      <c r="B57" s="63">
        <v>2214895155</v>
      </c>
      <c r="C57" s="26" t="s">
        <v>652</v>
      </c>
      <c r="D57" s="26" t="s">
        <v>653</v>
      </c>
      <c r="E57" s="25" t="s">
        <v>167</v>
      </c>
      <c r="F57" s="11">
        <f>VLOOKUP(B57,'[3]WITHOUT PF'!$D$6:$AM$229,36,0)</f>
        <v>25</v>
      </c>
      <c r="G57" s="11">
        <f>VLOOKUP(B57,'[3]WITHOUT PF'!$D$6:$AN$229,37,0)</f>
        <v>5</v>
      </c>
      <c r="H57" s="1">
        <f>VLOOKUP(B57,'[3]WITHOUT PF'!$D$6:$AO$229,38,0)</f>
        <v>0</v>
      </c>
      <c r="I57" s="1">
        <f>VLOOKUP(B57,'[3]WITHOUT PF'!$D$6:$AP$229,39,0)</f>
        <v>1</v>
      </c>
      <c r="J57" s="27">
        <f t="shared" si="0"/>
        <v>31</v>
      </c>
      <c r="K57" s="27">
        <v>20357</v>
      </c>
      <c r="L57" s="27">
        <f t="shared" si="1"/>
        <v>20357</v>
      </c>
      <c r="M57" s="42">
        <f t="shared" si="2"/>
        <v>153</v>
      </c>
      <c r="N57" s="1">
        <f>VLOOKUP(B57,'[3]WITHOUT PF'!$D$6:$AS$229,42,0)</f>
        <v>0</v>
      </c>
      <c r="O57" s="27">
        <f t="shared" si="4"/>
        <v>20204</v>
      </c>
      <c r="P57" s="42"/>
      <c r="Q57" s="44" t="s">
        <v>57</v>
      </c>
      <c r="R57" s="76" t="s">
        <v>683</v>
      </c>
      <c r="S57" s="44" t="s">
        <v>684</v>
      </c>
      <c r="T57" s="44" t="s">
        <v>685</v>
      </c>
    </row>
    <row r="58" spans="1:20" s="28" customFormat="1" ht="19.5" customHeight="1">
      <c r="A58" s="21">
        <v>49</v>
      </c>
      <c r="B58" s="63">
        <v>2214895161</v>
      </c>
      <c r="C58" s="26" t="s">
        <v>27</v>
      </c>
      <c r="D58" s="26" t="s">
        <v>654</v>
      </c>
      <c r="E58" s="25" t="s">
        <v>87</v>
      </c>
      <c r="F58" s="11">
        <f>VLOOKUP(B58,'[3]WITHOUT PF'!$D$6:$AM$229,36,0)</f>
        <v>25</v>
      </c>
      <c r="G58" s="11">
        <f>VLOOKUP(B58,'[3]WITHOUT PF'!$D$6:$AN$229,37,0)</f>
        <v>4</v>
      </c>
      <c r="H58" s="1">
        <f>VLOOKUP(B58,'[3]WITHOUT PF'!$D$6:$AO$229,38,0)</f>
        <v>0</v>
      </c>
      <c r="I58" s="1">
        <f>VLOOKUP(B58,'[3]WITHOUT PF'!$D$6:$AP$229,39,0)</f>
        <v>2</v>
      </c>
      <c r="J58" s="27">
        <f t="shared" si="0"/>
        <v>31</v>
      </c>
      <c r="K58" s="27">
        <v>18499</v>
      </c>
      <c r="L58" s="27">
        <f t="shared" si="1"/>
        <v>18499</v>
      </c>
      <c r="M58" s="42">
        <f t="shared" si="2"/>
        <v>139</v>
      </c>
      <c r="N58" s="1">
        <f>VLOOKUP(B58,'[3]WITHOUT PF'!$D$6:$AS$229,42,0)</f>
        <v>0</v>
      </c>
      <c r="O58" s="27">
        <f t="shared" si="4"/>
        <v>18360</v>
      </c>
      <c r="P58" s="42"/>
      <c r="Q58" s="44" t="s">
        <v>41</v>
      </c>
      <c r="R58" s="76" t="s">
        <v>686</v>
      </c>
      <c r="S58" s="44" t="s">
        <v>687</v>
      </c>
      <c r="T58" s="44" t="s">
        <v>688</v>
      </c>
    </row>
    <row r="59" spans="1:20" s="28" customFormat="1" ht="19.5" customHeight="1">
      <c r="A59" s="75">
        <v>50</v>
      </c>
      <c r="B59" s="63">
        <v>2214895163</v>
      </c>
      <c r="C59" s="26" t="s">
        <v>655</v>
      </c>
      <c r="D59" s="26" t="s">
        <v>656</v>
      </c>
      <c r="E59" s="25" t="s">
        <v>87</v>
      </c>
      <c r="F59" s="11">
        <f>VLOOKUP(B59,'[3]WITHOUT PF'!$D$6:$AM$229,36,0)</f>
        <v>26</v>
      </c>
      <c r="G59" s="11">
        <f>VLOOKUP(B59,'[3]WITHOUT PF'!$D$6:$AN$229,37,0)</f>
        <v>4</v>
      </c>
      <c r="H59" s="1">
        <f>VLOOKUP(B59,'[3]WITHOUT PF'!$D$6:$AO$229,38,0)</f>
        <v>0</v>
      </c>
      <c r="I59" s="1">
        <f>VLOOKUP(B59,'[3]WITHOUT PF'!$D$6:$AP$229,39,0)</f>
        <v>1</v>
      </c>
      <c r="J59" s="27">
        <f t="shared" si="0"/>
        <v>31</v>
      </c>
      <c r="K59" s="27">
        <v>18499</v>
      </c>
      <c r="L59" s="27">
        <f t="shared" si="1"/>
        <v>18499</v>
      </c>
      <c r="M59" s="42">
        <f t="shared" si="2"/>
        <v>139</v>
      </c>
      <c r="N59" s="1">
        <f>VLOOKUP(B59,'[3]WITHOUT PF'!$D$6:$AS$229,42,0)</f>
        <v>0</v>
      </c>
      <c r="O59" s="27">
        <f t="shared" si="4"/>
        <v>18360</v>
      </c>
      <c r="P59" s="42"/>
      <c r="Q59" s="44" t="s">
        <v>41</v>
      </c>
      <c r="R59" s="76" t="s">
        <v>689</v>
      </c>
      <c r="S59" s="44" t="s">
        <v>690</v>
      </c>
      <c r="T59" s="44" t="s">
        <v>228</v>
      </c>
    </row>
    <row r="60" spans="1:20" s="28" customFormat="1" ht="19.5" customHeight="1">
      <c r="A60" s="21">
        <v>51</v>
      </c>
      <c r="B60" s="63">
        <v>2214895169</v>
      </c>
      <c r="C60" s="26" t="s">
        <v>657</v>
      </c>
      <c r="D60" s="26" t="s">
        <v>658</v>
      </c>
      <c r="E60" s="25" t="s">
        <v>87</v>
      </c>
      <c r="F60" s="11">
        <f>VLOOKUP(B60,'[3]WITHOUT PF'!$D$6:$AM$229,36,0)</f>
        <v>25</v>
      </c>
      <c r="G60" s="11">
        <f>VLOOKUP(B60,'[3]WITHOUT PF'!$D$6:$AN$229,37,0)</f>
        <v>4</v>
      </c>
      <c r="H60" s="1">
        <f>VLOOKUP(B60,'[3]WITHOUT PF'!$D$6:$AO$229,38,0)</f>
        <v>1</v>
      </c>
      <c r="I60" s="1">
        <f>VLOOKUP(B60,'[3]WITHOUT PF'!$D$6:$AP$229,39,0)</f>
        <v>1</v>
      </c>
      <c r="J60" s="27">
        <f t="shared" si="0"/>
        <v>31</v>
      </c>
      <c r="K60" s="27">
        <v>18499</v>
      </c>
      <c r="L60" s="27">
        <f t="shared" si="1"/>
        <v>18499</v>
      </c>
      <c r="M60" s="42">
        <f t="shared" si="2"/>
        <v>139</v>
      </c>
      <c r="N60" s="1">
        <f>VLOOKUP(B60,'[3]WITHOUT PF'!$D$6:$AS$229,42,0)</f>
        <v>0</v>
      </c>
      <c r="O60" s="27">
        <f t="shared" si="4"/>
        <v>18360</v>
      </c>
      <c r="P60" s="42"/>
      <c r="Q60" s="44" t="s">
        <v>29</v>
      </c>
      <c r="R60" s="76" t="s">
        <v>691</v>
      </c>
      <c r="S60" s="44" t="s">
        <v>184</v>
      </c>
      <c r="T60" s="44" t="s">
        <v>300</v>
      </c>
    </row>
    <row r="61" spans="1:20" s="28" customFormat="1" ht="19.5" customHeight="1">
      <c r="A61" s="75">
        <v>52</v>
      </c>
      <c r="B61" s="63">
        <v>2214895171</v>
      </c>
      <c r="C61" s="26" t="s">
        <v>659</v>
      </c>
      <c r="D61" s="26" t="s">
        <v>660</v>
      </c>
      <c r="E61" s="25" t="s">
        <v>87</v>
      </c>
      <c r="F61" s="11">
        <f>VLOOKUP(B61,'[3]WITHOUT PF'!$D$6:$AM$229,36,0)</f>
        <v>26</v>
      </c>
      <c r="G61" s="11">
        <f>VLOOKUP(B61,'[3]WITHOUT PF'!$D$6:$AN$229,37,0)</f>
        <v>4</v>
      </c>
      <c r="H61" s="1">
        <f>VLOOKUP(B61,'[3]WITHOUT PF'!$D$6:$AO$229,38,0)</f>
        <v>0</v>
      </c>
      <c r="I61" s="1">
        <f>VLOOKUP(B61,'[3]WITHOUT PF'!$D$6:$AP$229,39,0)</f>
        <v>1</v>
      </c>
      <c r="J61" s="27">
        <f t="shared" si="0"/>
        <v>31</v>
      </c>
      <c r="K61" s="27">
        <v>18499</v>
      </c>
      <c r="L61" s="27">
        <f t="shared" si="1"/>
        <v>18499</v>
      </c>
      <c r="M61" s="42">
        <f t="shared" si="2"/>
        <v>139</v>
      </c>
      <c r="N61" s="1">
        <f>VLOOKUP(B61,'[3]WITHOUT PF'!$D$6:$AS$229,42,0)</f>
        <v>0</v>
      </c>
      <c r="O61" s="27">
        <f t="shared" si="4"/>
        <v>18360</v>
      </c>
      <c r="P61" s="42"/>
      <c r="Q61" s="44" t="s">
        <v>57</v>
      </c>
      <c r="R61" s="76" t="s">
        <v>692</v>
      </c>
      <c r="S61" s="44" t="s">
        <v>184</v>
      </c>
      <c r="T61" s="44" t="s">
        <v>161</v>
      </c>
    </row>
    <row r="62" spans="1:20" s="28" customFormat="1" ht="19.5" customHeight="1">
      <c r="A62" s="21">
        <v>53</v>
      </c>
      <c r="B62" s="63">
        <v>2214900463</v>
      </c>
      <c r="C62" s="26" t="s">
        <v>661</v>
      </c>
      <c r="D62" s="26" t="s">
        <v>662</v>
      </c>
      <c r="E62" s="25" t="s">
        <v>87</v>
      </c>
      <c r="F62" s="11">
        <f>VLOOKUP(B62,'[3]WITHOUT PF'!$D$6:$AM$229,36,0)</f>
        <v>25</v>
      </c>
      <c r="G62" s="11">
        <f>VLOOKUP(B62,'[3]WITHOUT PF'!$D$6:$AN$229,37,0)</f>
        <v>4</v>
      </c>
      <c r="H62" s="1">
        <f>VLOOKUP(B62,'[3]WITHOUT PF'!$D$6:$AO$229,38,0)</f>
        <v>1</v>
      </c>
      <c r="I62" s="1">
        <f>VLOOKUP(B62,'[3]WITHOUT PF'!$D$6:$AP$229,39,0)</f>
        <v>1</v>
      </c>
      <c r="J62" s="27">
        <f t="shared" si="0"/>
        <v>31</v>
      </c>
      <c r="K62" s="27">
        <v>18499</v>
      </c>
      <c r="L62" s="27">
        <f t="shared" si="1"/>
        <v>18499</v>
      </c>
      <c r="M62" s="42">
        <f t="shared" si="2"/>
        <v>139</v>
      </c>
      <c r="N62" s="1">
        <f>VLOOKUP(B62,'[3]WITHOUT PF'!$D$6:$AS$229,42,0)</f>
        <v>0</v>
      </c>
      <c r="O62" s="27">
        <f t="shared" si="4"/>
        <v>18360</v>
      </c>
      <c r="P62" s="42"/>
      <c r="Q62" s="44" t="s">
        <v>59</v>
      </c>
      <c r="R62" s="76" t="s">
        <v>693</v>
      </c>
      <c r="S62" s="44" t="s">
        <v>694</v>
      </c>
      <c r="T62" s="44" t="s">
        <v>261</v>
      </c>
    </row>
    <row r="63" spans="1:20" s="28" customFormat="1" ht="19.5" customHeight="1">
      <c r="A63" s="75">
        <v>54</v>
      </c>
      <c r="B63" s="63">
        <v>2214925255</v>
      </c>
      <c r="C63" s="26" t="s">
        <v>834</v>
      </c>
      <c r="D63" s="26" t="s">
        <v>835</v>
      </c>
      <c r="E63" s="25" t="s">
        <v>26</v>
      </c>
      <c r="F63" s="11">
        <f>VLOOKUP(B63,'[3]WITHOUT PF'!$D$6:$AM$229,36,0)</f>
        <v>27</v>
      </c>
      <c r="G63" s="11">
        <f>VLOOKUP(B63,'[3]WITHOUT PF'!$D$6:$AN$229,37,0)</f>
        <v>4</v>
      </c>
      <c r="H63" s="1">
        <f>VLOOKUP(B63,'[3]WITHOUT PF'!$D$6:$AO$229,38,0)</f>
        <v>0</v>
      </c>
      <c r="I63" s="1">
        <f>VLOOKUP(B63,'[3]WITHOUT PF'!$D$6:$AP$229,39,0)</f>
        <v>0</v>
      </c>
      <c r="J63" s="27">
        <f t="shared" si="0"/>
        <v>31</v>
      </c>
      <c r="K63" s="27">
        <v>16792</v>
      </c>
      <c r="L63" s="27">
        <f t="shared" si="1"/>
        <v>16792</v>
      </c>
      <c r="M63" s="42">
        <f t="shared" si="2"/>
        <v>126</v>
      </c>
      <c r="N63" s="1">
        <f>VLOOKUP(B63,'[3]WITHOUT PF'!$D$6:$AS$229,42,0)</f>
        <v>0</v>
      </c>
      <c r="O63" s="27">
        <f t="shared" si="4"/>
        <v>16666</v>
      </c>
      <c r="P63" s="42"/>
      <c r="Q63" s="44" t="s">
        <v>43</v>
      </c>
      <c r="R63" s="76" t="s">
        <v>848</v>
      </c>
      <c r="S63" s="44" t="s">
        <v>849</v>
      </c>
      <c r="T63" s="44" t="s">
        <v>850</v>
      </c>
    </row>
    <row r="64" spans="1:20" s="28" customFormat="1" ht="19.5" customHeight="1">
      <c r="A64" s="21">
        <v>55</v>
      </c>
      <c r="B64" s="63">
        <v>2214900473</v>
      </c>
      <c r="C64" s="26" t="s">
        <v>665</v>
      </c>
      <c r="D64" s="26" t="s">
        <v>666</v>
      </c>
      <c r="E64" s="25" t="s">
        <v>87</v>
      </c>
      <c r="F64" s="11">
        <f>VLOOKUP(B64,'[3]WITHOUT PF'!$D$6:$AM$229,36,0)</f>
        <v>26</v>
      </c>
      <c r="G64" s="11">
        <f>VLOOKUP(B64,'[3]WITHOUT PF'!$D$6:$AN$229,37,0)</f>
        <v>4</v>
      </c>
      <c r="H64" s="1">
        <f>VLOOKUP(B64,'[3]WITHOUT PF'!$D$6:$AO$229,38,0)</f>
        <v>0</v>
      </c>
      <c r="I64" s="1">
        <f>VLOOKUP(B64,'[3]WITHOUT PF'!$D$6:$AP$229,39,0)</f>
        <v>1</v>
      </c>
      <c r="J64" s="27">
        <f t="shared" si="0"/>
        <v>31</v>
      </c>
      <c r="K64" s="27">
        <v>18499</v>
      </c>
      <c r="L64" s="27">
        <f t="shared" si="1"/>
        <v>18499</v>
      </c>
      <c r="M64" s="42">
        <f t="shared" si="2"/>
        <v>139</v>
      </c>
      <c r="N64" s="1">
        <f>VLOOKUP(B64,'[3]WITHOUT PF'!$D$6:$AS$229,42,0)</f>
        <v>0</v>
      </c>
      <c r="O64" s="27">
        <f t="shared" si="4"/>
        <v>18360</v>
      </c>
      <c r="P64" s="42"/>
      <c r="Q64" s="44" t="s">
        <v>48</v>
      </c>
      <c r="R64" s="76" t="s">
        <v>696</v>
      </c>
      <c r="S64" s="44" t="s">
        <v>591</v>
      </c>
      <c r="T64" s="44" t="s">
        <v>697</v>
      </c>
    </row>
    <row r="65" spans="1:20" s="28" customFormat="1" ht="19.5" customHeight="1">
      <c r="A65" s="75">
        <v>56</v>
      </c>
      <c r="B65" s="63">
        <v>1114626427</v>
      </c>
      <c r="C65" s="26" t="s">
        <v>833</v>
      </c>
      <c r="D65" s="26" t="s">
        <v>426</v>
      </c>
      <c r="E65" s="25" t="s">
        <v>669</v>
      </c>
      <c r="F65" s="11">
        <f>VLOOKUP(B65,'[3]WITHOUT PF'!$D$6:$AM$229,36,0)</f>
        <v>22</v>
      </c>
      <c r="G65" s="11">
        <f>VLOOKUP(B65,'[3]WITHOUT PF'!$D$6:$AN$229,37,0)</f>
        <v>5</v>
      </c>
      <c r="H65" s="1">
        <f>VLOOKUP(B65,'[3]WITHOUT PF'!$D$6:$AO$229,38,0)</f>
        <v>1</v>
      </c>
      <c r="I65" s="1">
        <f>VLOOKUP(B65,'[3]WITHOUT PF'!$D$6:$AP$229,39,0)</f>
        <v>1</v>
      </c>
      <c r="J65" s="27">
        <f t="shared" si="0"/>
        <v>29</v>
      </c>
      <c r="K65" s="27">
        <v>20357</v>
      </c>
      <c r="L65" s="27">
        <f t="shared" si="1"/>
        <v>19043.645161290322</v>
      </c>
      <c r="M65" s="42">
        <f t="shared" si="2"/>
        <v>143</v>
      </c>
      <c r="N65" s="1">
        <f>VLOOKUP(B65,'[3]WITHOUT PF'!$D$6:$AS$229,42,0)</f>
        <v>0</v>
      </c>
      <c r="O65" s="27">
        <f t="shared" si="4"/>
        <v>18900.645161290322</v>
      </c>
      <c r="P65" s="42"/>
      <c r="Q65" s="44" t="s">
        <v>48</v>
      </c>
      <c r="R65" s="76" t="s">
        <v>851</v>
      </c>
      <c r="S65" s="44" t="s">
        <v>852</v>
      </c>
      <c r="T65" s="44" t="s">
        <v>853</v>
      </c>
    </row>
    <row r="66" spans="1:20" s="28" customFormat="1" ht="19.5" customHeight="1">
      <c r="A66" s="21">
        <v>57</v>
      </c>
      <c r="B66" s="63">
        <v>2214658371</v>
      </c>
      <c r="C66" s="26" t="s">
        <v>703</v>
      </c>
      <c r="D66" s="26" t="s">
        <v>51</v>
      </c>
      <c r="E66" s="25" t="s">
        <v>26</v>
      </c>
      <c r="F66" s="11">
        <f>VLOOKUP(B66,'[3]WITHOUT PF'!$D$6:$AM$229,36,0)</f>
        <v>26</v>
      </c>
      <c r="G66" s="11">
        <f>VLOOKUP(B66,'[3]WITHOUT PF'!$D$6:$AN$229,37,0)</f>
        <v>5</v>
      </c>
      <c r="H66" s="1">
        <f>VLOOKUP(B66,'[3]WITHOUT PF'!$D$6:$AO$229,38,0)</f>
        <v>0</v>
      </c>
      <c r="I66" s="1">
        <f>VLOOKUP(B66,'[3]WITHOUT PF'!$D$6:$AP$229,39,0)</f>
        <v>0</v>
      </c>
      <c r="J66" s="27">
        <f t="shared" si="0"/>
        <v>31</v>
      </c>
      <c r="K66" s="27">
        <v>16792</v>
      </c>
      <c r="L66" s="27">
        <f t="shared" si="1"/>
        <v>16792</v>
      </c>
      <c r="M66" s="42">
        <f t="shared" si="2"/>
        <v>126</v>
      </c>
      <c r="N66" s="1">
        <f>VLOOKUP(B66,'[3]WITHOUT PF'!$D$6:$AS$229,42,0)</f>
        <v>0</v>
      </c>
      <c r="O66" s="27">
        <f t="shared" si="4"/>
        <v>16666</v>
      </c>
      <c r="P66" s="42"/>
      <c r="Q66" s="44" t="s">
        <v>41</v>
      </c>
      <c r="R66" s="76" t="s">
        <v>757</v>
      </c>
      <c r="S66" s="44" t="s">
        <v>56</v>
      </c>
      <c r="T66" s="44" t="s">
        <v>758</v>
      </c>
    </row>
    <row r="67" spans="1:20" s="28" customFormat="1" ht="19.5" customHeight="1">
      <c r="A67" s="75">
        <v>58</v>
      </c>
      <c r="B67" s="63">
        <v>2214706350</v>
      </c>
      <c r="C67" s="26" t="s">
        <v>78</v>
      </c>
      <c r="D67" s="26" t="s">
        <v>101</v>
      </c>
      <c r="E67" s="25" t="s">
        <v>26</v>
      </c>
      <c r="F67" s="11">
        <f>VLOOKUP(B67,'[3]WITHOUT PF'!$D$6:$AM$229,36,0)</f>
        <v>22</v>
      </c>
      <c r="G67" s="11">
        <f>VLOOKUP(B67,'[3]WITHOUT PF'!$D$6:$AN$229,37,0)</f>
        <v>4</v>
      </c>
      <c r="H67" s="1">
        <f>VLOOKUP(B67,'[3]WITHOUT PF'!$D$6:$AO$229,38,0)</f>
        <v>1</v>
      </c>
      <c r="I67" s="1">
        <f>VLOOKUP(B67,'[3]WITHOUT PF'!$D$6:$AP$229,39,0)</f>
        <v>1</v>
      </c>
      <c r="J67" s="27">
        <f t="shared" si="0"/>
        <v>28</v>
      </c>
      <c r="K67" s="27">
        <v>16792</v>
      </c>
      <c r="L67" s="27">
        <f t="shared" si="1"/>
        <v>15166.967741935483</v>
      </c>
      <c r="M67" s="42">
        <f t="shared" si="2"/>
        <v>114</v>
      </c>
      <c r="N67" s="1">
        <f>VLOOKUP(B67,'[3]WITHOUT PF'!$D$6:$AS$229,42,0)</f>
        <v>0</v>
      </c>
      <c r="O67" s="27">
        <f t="shared" si="4"/>
        <v>15052.967741935483</v>
      </c>
      <c r="P67" s="42"/>
      <c r="Q67" s="44" t="s">
        <v>59</v>
      </c>
      <c r="R67" s="76" t="s">
        <v>102</v>
      </c>
      <c r="S67" s="44" t="s">
        <v>103</v>
      </c>
      <c r="T67" s="44" t="s">
        <v>104</v>
      </c>
    </row>
    <row r="68" spans="1:20" s="28" customFormat="1" ht="19.5" customHeight="1">
      <c r="A68" s="21">
        <v>59</v>
      </c>
      <c r="B68" s="63">
        <v>2214778364</v>
      </c>
      <c r="C68" s="26" t="s">
        <v>130</v>
      </c>
      <c r="D68" s="26" t="s">
        <v>288</v>
      </c>
      <c r="E68" s="25" t="s">
        <v>26</v>
      </c>
      <c r="F68" s="11">
        <f>VLOOKUP(B68,'[3]WITHOUT PF'!$D$6:$AM$229,36,0)</f>
        <v>26</v>
      </c>
      <c r="G68" s="11">
        <f>VLOOKUP(B68,'[3]WITHOUT PF'!$D$6:$AN$229,37,0)</f>
        <v>4</v>
      </c>
      <c r="H68" s="1">
        <f>VLOOKUP(B68,'[3]WITHOUT PF'!$D$6:$AO$229,38,0)</f>
        <v>0</v>
      </c>
      <c r="I68" s="1">
        <f>VLOOKUP(B68,'[3]WITHOUT PF'!$D$6:$AP$229,39,0)</f>
        <v>1</v>
      </c>
      <c r="J68" s="27">
        <f t="shared" si="0"/>
        <v>31</v>
      </c>
      <c r="K68" s="27">
        <v>16792</v>
      </c>
      <c r="L68" s="27">
        <f t="shared" si="1"/>
        <v>16792</v>
      </c>
      <c r="M68" s="42">
        <f t="shared" si="2"/>
        <v>126</v>
      </c>
      <c r="N68" s="1">
        <f>VLOOKUP(B68,'[3]WITHOUT PF'!$D$6:$AS$229,42,0)</f>
        <v>0</v>
      </c>
      <c r="O68" s="27">
        <f t="shared" si="4"/>
        <v>16666</v>
      </c>
      <c r="P68" s="42"/>
      <c r="Q68" s="44" t="s">
        <v>62</v>
      </c>
      <c r="R68" s="76" t="s">
        <v>301</v>
      </c>
      <c r="S68" s="44" t="s">
        <v>302</v>
      </c>
      <c r="T68" s="44" t="s">
        <v>303</v>
      </c>
    </row>
    <row r="69" spans="1:20" s="28" customFormat="1" ht="19.5" customHeight="1">
      <c r="A69" s="75">
        <v>60</v>
      </c>
      <c r="B69" s="63">
        <v>2214677653</v>
      </c>
      <c r="C69" s="26" t="s">
        <v>711</v>
      </c>
      <c r="D69" s="26" t="s">
        <v>64</v>
      </c>
      <c r="E69" s="25" t="s">
        <v>26</v>
      </c>
      <c r="F69" s="11">
        <f>VLOOKUP(B69,'[3]WITHOUT PF'!$D$6:$AM$229,36,0)</f>
        <v>25</v>
      </c>
      <c r="G69" s="11">
        <f>VLOOKUP(B69,'[3]WITHOUT PF'!$D$6:$AN$229,37,0)</f>
        <v>5</v>
      </c>
      <c r="H69" s="1">
        <f>VLOOKUP(B69,'[3]WITHOUT PF'!$D$6:$AO$229,38,0)</f>
        <v>0</v>
      </c>
      <c r="I69" s="1">
        <f>VLOOKUP(B69,'[3]WITHOUT PF'!$D$6:$AP$229,39,0)</f>
        <v>1</v>
      </c>
      <c r="J69" s="27">
        <f aca="true" t="shared" si="5" ref="J69:J89">I69+H69+G69+F69</f>
        <v>31</v>
      </c>
      <c r="K69" s="27">
        <v>16792</v>
      </c>
      <c r="L69" s="27">
        <f aca="true" t="shared" si="6" ref="L69:L89">(K69/D$7*J69)</f>
        <v>16792</v>
      </c>
      <c r="M69" s="42">
        <f aca="true" t="shared" si="7" ref="M69:M89">ROUNDUP(L69*0.75%,0)</f>
        <v>126</v>
      </c>
      <c r="N69" s="1">
        <f>VLOOKUP(B69,'[3]WITHOUT PF'!$D$6:$AS$229,42,0)</f>
        <v>0</v>
      </c>
      <c r="O69" s="27">
        <f t="shared" si="4"/>
        <v>16666</v>
      </c>
      <c r="P69" s="42"/>
      <c r="Q69" s="44" t="s">
        <v>62</v>
      </c>
      <c r="R69" s="76" t="s">
        <v>770</v>
      </c>
      <c r="S69" s="44" t="s">
        <v>771</v>
      </c>
      <c r="T69" s="44" t="s">
        <v>772</v>
      </c>
    </row>
    <row r="70" spans="1:20" s="28" customFormat="1" ht="19.5" customHeight="1">
      <c r="A70" s="21">
        <v>61</v>
      </c>
      <c r="B70" s="63">
        <v>2214756162</v>
      </c>
      <c r="C70" s="26" t="s">
        <v>83</v>
      </c>
      <c r="D70" s="26" t="s">
        <v>712</v>
      </c>
      <c r="E70" s="25" t="s">
        <v>26</v>
      </c>
      <c r="F70" s="11">
        <f>VLOOKUP(B70,'[3]WITHOUT PF'!$D$6:$AM$229,36,0)</f>
        <v>23</v>
      </c>
      <c r="G70" s="11">
        <f>VLOOKUP(B70,'[3]WITHOUT PF'!$D$6:$AN$229,37,0)</f>
        <v>4</v>
      </c>
      <c r="H70" s="1">
        <f>VLOOKUP(B70,'[3]WITHOUT PF'!$D$6:$AO$229,38,0)</f>
        <v>1</v>
      </c>
      <c r="I70" s="1">
        <f>VLOOKUP(B70,'[3]WITHOUT PF'!$D$6:$AP$229,39,0)</f>
        <v>1</v>
      </c>
      <c r="J70" s="27">
        <f t="shared" si="5"/>
        <v>29</v>
      </c>
      <c r="K70" s="27">
        <v>16792</v>
      </c>
      <c r="L70" s="27">
        <f t="shared" si="6"/>
        <v>15708.645161290322</v>
      </c>
      <c r="M70" s="42">
        <f t="shared" si="7"/>
        <v>118</v>
      </c>
      <c r="N70" s="1">
        <f>VLOOKUP(B70,'[3]WITHOUT PF'!$D$6:$AS$229,42,0)</f>
        <v>0</v>
      </c>
      <c r="O70" s="27">
        <f t="shared" si="4"/>
        <v>15590.645161290322</v>
      </c>
      <c r="P70" s="42"/>
      <c r="Q70" s="44" t="s">
        <v>48</v>
      </c>
      <c r="R70" s="76" t="s">
        <v>773</v>
      </c>
      <c r="S70" s="44" t="s">
        <v>774</v>
      </c>
      <c r="T70" s="44" t="s">
        <v>775</v>
      </c>
    </row>
    <row r="71" spans="1:20" s="28" customFormat="1" ht="19.5" customHeight="1">
      <c r="A71" s="75">
        <v>62</v>
      </c>
      <c r="B71" s="63">
        <v>2214909991</v>
      </c>
      <c r="C71" s="26" t="s">
        <v>713</v>
      </c>
      <c r="D71" s="26" t="s">
        <v>714</v>
      </c>
      <c r="E71" s="25" t="s">
        <v>26</v>
      </c>
      <c r="F71" s="11">
        <f>VLOOKUP(B71,'[3]WITHOUT PF'!$D$6:$AM$229,36,0)</f>
        <v>24</v>
      </c>
      <c r="G71" s="11">
        <f>VLOOKUP(B71,'[3]WITHOUT PF'!$D$6:$AN$229,37,0)</f>
        <v>4</v>
      </c>
      <c r="H71" s="1">
        <f>VLOOKUP(B71,'[3]WITHOUT PF'!$D$6:$AO$229,38,0)</f>
        <v>1</v>
      </c>
      <c r="I71" s="1">
        <f>VLOOKUP(B71,'[3]WITHOUT PF'!$D$6:$AP$229,39,0)</f>
        <v>1</v>
      </c>
      <c r="J71" s="27">
        <f t="shared" si="5"/>
        <v>30</v>
      </c>
      <c r="K71" s="27">
        <v>16792</v>
      </c>
      <c r="L71" s="27">
        <f t="shared" si="6"/>
        <v>16250.32258064516</v>
      </c>
      <c r="M71" s="42">
        <f t="shared" si="7"/>
        <v>122</v>
      </c>
      <c r="N71" s="1">
        <f>VLOOKUP(B71,'[3]WITHOUT PF'!$D$6:$AS$229,42,0)</f>
        <v>0</v>
      </c>
      <c r="O71" s="27">
        <f t="shared" si="4"/>
        <v>16128.32258064516</v>
      </c>
      <c r="P71" s="42"/>
      <c r="Q71" s="44" t="s">
        <v>48</v>
      </c>
      <c r="R71" s="76" t="s">
        <v>776</v>
      </c>
      <c r="S71" s="44" t="s">
        <v>777</v>
      </c>
      <c r="T71" s="44" t="s">
        <v>778</v>
      </c>
    </row>
    <row r="72" spans="1:20" s="28" customFormat="1" ht="19.5" customHeight="1">
      <c r="A72" s="21">
        <v>63</v>
      </c>
      <c r="B72" s="63">
        <v>2214910044</v>
      </c>
      <c r="C72" s="26" t="s">
        <v>728</v>
      </c>
      <c r="D72" s="26" t="s">
        <v>729</v>
      </c>
      <c r="E72" s="25" t="s">
        <v>26</v>
      </c>
      <c r="F72" s="11">
        <f>VLOOKUP(B72,'[3]WITHOUT PF'!$D$6:$AM$229,36,0)</f>
        <v>22</v>
      </c>
      <c r="G72" s="11">
        <f>VLOOKUP(B72,'[3]WITHOUT PF'!$D$6:$AN$229,37,0)</f>
        <v>4</v>
      </c>
      <c r="H72" s="1">
        <f>VLOOKUP(B72,'[3]WITHOUT PF'!$D$6:$AO$229,38,0)</f>
        <v>0</v>
      </c>
      <c r="I72" s="1">
        <f>VLOOKUP(B72,'[3]WITHOUT PF'!$D$6:$AP$229,39,0)</f>
        <v>1</v>
      </c>
      <c r="J72" s="27">
        <f t="shared" si="5"/>
        <v>27</v>
      </c>
      <c r="K72" s="27">
        <v>16792</v>
      </c>
      <c r="L72" s="27">
        <f t="shared" si="6"/>
        <v>14625.290322580644</v>
      </c>
      <c r="M72" s="42">
        <f t="shared" si="7"/>
        <v>110</v>
      </c>
      <c r="N72" s="1">
        <f>VLOOKUP(B72,'[3]WITHOUT PF'!$D$6:$AS$229,42,0)</f>
        <v>0</v>
      </c>
      <c r="O72" s="27">
        <f t="shared" si="4"/>
        <v>14515.290322580644</v>
      </c>
      <c r="P72" s="42"/>
      <c r="Q72" s="44" t="s">
        <v>42</v>
      </c>
      <c r="R72" s="76" t="s">
        <v>795</v>
      </c>
      <c r="S72" s="44" t="s">
        <v>189</v>
      </c>
      <c r="T72" s="44" t="s">
        <v>190</v>
      </c>
    </row>
    <row r="73" spans="1:20" s="28" customFormat="1" ht="19.5" customHeight="1">
      <c r="A73" s="75">
        <v>64</v>
      </c>
      <c r="B73" s="63">
        <v>2214910051</v>
      </c>
      <c r="C73" s="26" t="s">
        <v>730</v>
      </c>
      <c r="D73" s="26" t="s">
        <v>731</v>
      </c>
      <c r="E73" s="25" t="s">
        <v>26</v>
      </c>
      <c r="F73" s="11">
        <f>VLOOKUP(B73,'[3]WITHOUT PF'!$D$6:$AM$229,36,0)</f>
        <v>25</v>
      </c>
      <c r="G73" s="11">
        <f>VLOOKUP(B73,'[3]WITHOUT PF'!$D$6:$AN$229,37,0)</f>
        <v>5</v>
      </c>
      <c r="H73" s="1">
        <f>VLOOKUP(B73,'[3]WITHOUT PF'!$D$6:$AO$229,38,0)</f>
        <v>0</v>
      </c>
      <c r="I73" s="1">
        <f>VLOOKUP(B73,'[3]WITHOUT PF'!$D$6:$AP$229,39,0)</f>
        <v>1</v>
      </c>
      <c r="J73" s="27">
        <f t="shared" si="5"/>
        <v>31</v>
      </c>
      <c r="K73" s="27">
        <v>16792</v>
      </c>
      <c r="L73" s="27">
        <f t="shared" si="6"/>
        <v>16792</v>
      </c>
      <c r="M73" s="42">
        <f t="shared" si="7"/>
        <v>126</v>
      </c>
      <c r="N73" s="1">
        <f>VLOOKUP(B73,'[3]WITHOUT PF'!$D$6:$AS$229,42,0)</f>
        <v>800</v>
      </c>
      <c r="O73" s="27">
        <f t="shared" si="4"/>
        <v>15866</v>
      </c>
      <c r="P73" s="42"/>
      <c r="Q73" s="44" t="s">
        <v>62</v>
      </c>
      <c r="R73" s="76" t="s">
        <v>796</v>
      </c>
      <c r="S73" s="44" t="s">
        <v>797</v>
      </c>
      <c r="T73" s="44" t="s">
        <v>798</v>
      </c>
    </row>
    <row r="74" spans="1:20" s="28" customFormat="1" ht="19.5" customHeight="1">
      <c r="A74" s="21">
        <v>65</v>
      </c>
      <c r="B74" s="63">
        <v>2214804168</v>
      </c>
      <c r="C74" s="26" t="s">
        <v>732</v>
      </c>
      <c r="D74" s="26" t="s">
        <v>733</v>
      </c>
      <c r="E74" s="25" t="s">
        <v>26</v>
      </c>
      <c r="F74" s="11">
        <f>VLOOKUP(B74,'[3]WITHOUT PF'!$D$6:$AM$229,36,0)</f>
        <v>26</v>
      </c>
      <c r="G74" s="11">
        <f>VLOOKUP(B74,'[3]WITHOUT PF'!$D$6:$AN$229,37,0)</f>
        <v>4</v>
      </c>
      <c r="H74" s="1">
        <f>VLOOKUP(B74,'[3]WITHOUT PF'!$D$6:$AO$229,38,0)</f>
        <v>0</v>
      </c>
      <c r="I74" s="1">
        <f>VLOOKUP(B74,'[3]WITHOUT PF'!$D$6:$AP$229,39,0)</f>
        <v>1</v>
      </c>
      <c r="J74" s="27">
        <f t="shared" si="5"/>
        <v>31</v>
      </c>
      <c r="K74" s="27">
        <v>16792</v>
      </c>
      <c r="L74" s="27">
        <f t="shared" si="6"/>
        <v>16792</v>
      </c>
      <c r="M74" s="42">
        <f t="shared" si="7"/>
        <v>126</v>
      </c>
      <c r="N74" s="1">
        <f>VLOOKUP(B74,'[3]WITHOUT PF'!$D$6:$AS$229,42,0)</f>
        <v>0</v>
      </c>
      <c r="O74" s="27">
        <f t="shared" si="4"/>
        <v>16666</v>
      </c>
      <c r="P74" s="42"/>
      <c r="Q74" s="44" t="s">
        <v>48</v>
      </c>
      <c r="R74" s="76" t="s">
        <v>799</v>
      </c>
      <c r="S74" s="44" t="s">
        <v>186</v>
      </c>
      <c r="T74" s="44" t="s">
        <v>187</v>
      </c>
    </row>
    <row r="75" spans="1:20" s="28" customFormat="1" ht="19.5" customHeight="1">
      <c r="A75" s="75">
        <v>66</v>
      </c>
      <c r="B75" s="63">
        <v>2214910057</v>
      </c>
      <c r="C75" s="26" t="s">
        <v>734</v>
      </c>
      <c r="D75" s="26" t="s">
        <v>206</v>
      </c>
      <c r="E75" s="25" t="s">
        <v>26</v>
      </c>
      <c r="F75" s="11">
        <f>VLOOKUP(B75,'[3]WITHOUT PF'!$D$6:$AM$229,36,0)</f>
        <v>25</v>
      </c>
      <c r="G75" s="11">
        <f>VLOOKUP(B75,'[3]WITHOUT PF'!$D$6:$AN$229,37,0)</f>
        <v>5</v>
      </c>
      <c r="H75" s="1">
        <f>VLOOKUP(B75,'[3]WITHOUT PF'!$D$6:$AO$229,38,0)</f>
        <v>0</v>
      </c>
      <c r="I75" s="1">
        <f>VLOOKUP(B75,'[3]WITHOUT PF'!$D$6:$AP$229,39,0)</f>
        <v>1</v>
      </c>
      <c r="J75" s="27">
        <f t="shared" si="5"/>
        <v>31</v>
      </c>
      <c r="K75" s="27">
        <v>16792</v>
      </c>
      <c r="L75" s="27">
        <f t="shared" si="6"/>
        <v>16792</v>
      </c>
      <c r="M75" s="42">
        <f t="shared" si="7"/>
        <v>126</v>
      </c>
      <c r="N75" s="1">
        <f>VLOOKUP(B75,'[3]WITHOUT PF'!$D$6:$AS$229,42,0)</f>
        <v>800</v>
      </c>
      <c r="O75" s="27">
        <f t="shared" si="4"/>
        <v>15866</v>
      </c>
      <c r="P75" s="42"/>
      <c r="Q75" s="44" t="s">
        <v>48</v>
      </c>
      <c r="R75" s="76" t="s">
        <v>800</v>
      </c>
      <c r="S75" s="44" t="s">
        <v>628</v>
      </c>
      <c r="T75" s="44" t="s">
        <v>629</v>
      </c>
    </row>
    <row r="76" spans="1:20" s="28" customFormat="1" ht="19.5" customHeight="1">
      <c r="A76" s="21">
        <v>67</v>
      </c>
      <c r="B76" s="63">
        <v>2214910058</v>
      </c>
      <c r="C76" s="26" t="s">
        <v>735</v>
      </c>
      <c r="D76" s="26" t="s">
        <v>736</v>
      </c>
      <c r="E76" s="25" t="s">
        <v>26</v>
      </c>
      <c r="F76" s="11">
        <f>VLOOKUP(B76,'[3]WITHOUT PF'!$D$6:$AM$229,36,0)</f>
        <v>26</v>
      </c>
      <c r="G76" s="11">
        <f>VLOOKUP(B76,'[3]WITHOUT PF'!$D$6:$AN$229,37,0)</f>
        <v>4</v>
      </c>
      <c r="H76" s="1">
        <f>VLOOKUP(B76,'[3]WITHOUT PF'!$D$6:$AO$229,38,0)</f>
        <v>0</v>
      </c>
      <c r="I76" s="1">
        <f>VLOOKUP(B76,'[3]WITHOUT PF'!$D$6:$AP$229,39,0)</f>
        <v>1</v>
      </c>
      <c r="J76" s="27">
        <f t="shared" si="5"/>
        <v>31</v>
      </c>
      <c r="K76" s="27">
        <v>16792</v>
      </c>
      <c r="L76" s="27">
        <f t="shared" si="6"/>
        <v>16792</v>
      </c>
      <c r="M76" s="42">
        <f t="shared" si="7"/>
        <v>126</v>
      </c>
      <c r="N76" s="1">
        <f>VLOOKUP(B76,'[3]WITHOUT PF'!$D$6:$AS$229,42,0)</f>
        <v>800</v>
      </c>
      <c r="O76" s="27">
        <f t="shared" si="4"/>
        <v>15866</v>
      </c>
      <c r="P76" s="42"/>
      <c r="Q76" s="44" t="s">
        <v>59</v>
      </c>
      <c r="R76" s="76" t="s">
        <v>801</v>
      </c>
      <c r="S76" s="44" t="s">
        <v>184</v>
      </c>
      <c r="T76" s="44" t="s">
        <v>572</v>
      </c>
    </row>
    <row r="77" spans="1:20" s="28" customFormat="1" ht="19.5" customHeight="1">
      <c r="A77" s="75">
        <v>68</v>
      </c>
      <c r="B77" s="63">
        <v>2214910062</v>
      </c>
      <c r="C77" s="26" t="s">
        <v>737</v>
      </c>
      <c r="D77" s="26" t="s">
        <v>67</v>
      </c>
      <c r="E77" s="25" t="s">
        <v>69</v>
      </c>
      <c r="F77" s="11">
        <f>VLOOKUP(B77,'[3]WITHOUT PF'!$D$6:$AM$229,36,0)</f>
        <v>26</v>
      </c>
      <c r="G77" s="11">
        <f>VLOOKUP(B77,'[3]WITHOUT PF'!$D$6:$AN$229,37,0)</f>
        <v>4</v>
      </c>
      <c r="H77" s="1">
        <f>VLOOKUP(B77,'[3]WITHOUT PF'!$D$6:$AO$229,38,0)</f>
        <v>1</v>
      </c>
      <c r="I77" s="1">
        <f>VLOOKUP(B77,'[3]WITHOUT PF'!$D$6:$AP$229,39,0)</f>
        <v>0</v>
      </c>
      <c r="J77" s="27">
        <f t="shared" si="5"/>
        <v>31</v>
      </c>
      <c r="K77" s="27">
        <v>20357</v>
      </c>
      <c r="L77" s="27">
        <f t="shared" si="6"/>
        <v>20357</v>
      </c>
      <c r="M77" s="42">
        <f t="shared" si="7"/>
        <v>153</v>
      </c>
      <c r="N77" s="1">
        <f>VLOOKUP(B77,'[3]WITHOUT PF'!$D$6:$AS$229,42,0)</f>
        <v>0</v>
      </c>
      <c r="O77" s="27">
        <f t="shared" si="4"/>
        <v>20204</v>
      </c>
      <c r="P77" s="42"/>
      <c r="Q77" s="44" t="s">
        <v>59</v>
      </c>
      <c r="R77" s="76" t="s">
        <v>802</v>
      </c>
      <c r="S77" s="44" t="s">
        <v>30</v>
      </c>
      <c r="T77" s="44" t="s">
        <v>803</v>
      </c>
    </row>
    <row r="78" spans="1:20" s="28" customFormat="1" ht="19.5" customHeight="1">
      <c r="A78" s="21">
        <v>69</v>
      </c>
      <c r="B78" s="63">
        <v>2214722741</v>
      </c>
      <c r="C78" s="26" t="s">
        <v>738</v>
      </c>
      <c r="D78" s="26" t="s">
        <v>529</v>
      </c>
      <c r="E78" s="25" t="s">
        <v>131</v>
      </c>
      <c r="F78" s="11">
        <f>VLOOKUP(B78,'[3]WITHOUT PF'!$D$6:$AM$229,36,0)</f>
        <v>25</v>
      </c>
      <c r="G78" s="11">
        <f>VLOOKUP(B78,'[3]WITHOUT PF'!$D$6:$AN$229,37,0)</f>
        <v>4</v>
      </c>
      <c r="H78" s="1">
        <f>VLOOKUP(B78,'[3]WITHOUT PF'!$D$6:$AO$229,38,0)</f>
        <v>1</v>
      </c>
      <c r="I78" s="1">
        <f>VLOOKUP(B78,'[3]WITHOUT PF'!$D$6:$AP$229,39,0)</f>
        <v>1</v>
      </c>
      <c r="J78" s="27">
        <f t="shared" si="5"/>
        <v>31</v>
      </c>
      <c r="K78" s="27">
        <v>20357</v>
      </c>
      <c r="L78" s="27">
        <f t="shared" si="6"/>
        <v>20357</v>
      </c>
      <c r="M78" s="42">
        <f t="shared" si="7"/>
        <v>153</v>
      </c>
      <c r="N78" s="1">
        <f>VLOOKUP(B78,'[3]WITHOUT PF'!$D$6:$AS$229,42,0)</f>
        <v>0</v>
      </c>
      <c r="O78" s="27">
        <f t="shared" si="4"/>
        <v>20204</v>
      </c>
      <c r="P78" s="42"/>
      <c r="Q78" s="44" t="s">
        <v>43</v>
      </c>
      <c r="R78" s="76" t="s">
        <v>804</v>
      </c>
      <c r="S78" s="44" t="s">
        <v>38</v>
      </c>
      <c r="T78" s="44" t="s">
        <v>805</v>
      </c>
    </row>
    <row r="79" spans="1:20" s="28" customFormat="1" ht="19.5" customHeight="1">
      <c r="A79" s="75">
        <v>70</v>
      </c>
      <c r="B79" s="63">
        <v>2214722729</v>
      </c>
      <c r="C79" s="26" t="s">
        <v>130</v>
      </c>
      <c r="D79" s="26" t="s">
        <v>739</v>
      </c>
      <c r="E79" s="25" t="s">
        <v>115</v>
      </c>
      <c r="F79" s="11">
        <f>VLOOKUP(B79,'[3]WITHOUT PF'!$D$6:$AM$229,36,0)</f>
        <v>25</v>
      </c>
      <c r="G79" s="11">
        <f>VLOOKUP(B79,'[3]WITHOUT PF'!$D$6:$AN$229,37,0)</f>
        <v>4</v>
      </c>
      <c r="H79" s="1">
        <f>VLOOKUP(B79,'[3]WITHOUT PF'!$D$6:$AO$229,38,0)</f>
        <v>1</v>
      </c>
      <c r="I79" s="1">
        <f>VLOOKUP(B79,'[3]WITHOUT PF'!$D$6:$AP$229,39,0)</f>
        <v>1</v>
      </c>
      <c r="J79" s="27">
        <f t="shared" si="5"/>
        <v>31</v>
      </c>
      <c r="K79" s="27">
        <v>20357</v>
      </c>
      <c r="L79" s="27">
        <f t="shared" si="6"/>
        <v>20357</v>
      </c>
      <c r="M79" s="42">
        <f t="shared" si="7"/>
        <v>153</v>
      </c>
      <c r="N79" s="1">
        <f>VLOOKUP(B79,'[3]WITHOUT PF'!$D$6:$AS$229,42,0)</f>
        <v>0</v>
      </c>
      <c r="O79" s="27">
        <f t="shared" si="4"/>
        <v>20204</v>
      </c>
      <c r="P79" s="42"/>
      <c r="Q79" s="44" t="s">
        <v>48</v>
      </c>
      <c r="R79" s="76" t="s">
        <v>806</v>
      </c>
      <c r="S79" s="44" t="s">
        <v>156</v>
      </c>
      <c r="T79" s="44" t="s">
        <v>807</v>
      </c>
    </row>
    <row r="80" spans="1:20" s="28" customFormat="1" ht="19.5" customHeight="1">
      <c r="A80" s="21">
        <v>71</v>
      </c>
      <c r="B80" s="63">
        <v>2214722758</v>
      </c>
      <c r="C80" s="26" t="s">
        <v>740</v>
      </c>
      <c r="D80" s="26" t="s">
        <v>741</v>
      </c>
      <c r="E80" s="25" t="s">
        <v>128</v>
      </c>
      <c r="F80" s="11">
        <f>VLOOKUP(B80,'[3]WITHOUT PF'!$D$6:$AM$229,36,0)</f>
        <v>25</v>
      </c>
      <c r="G80" s="11">
        <f>VLOOKUP(B80,'[3]WITHOUT PF'!$D$6:$AN$229,37,0)</f>
        <v>4</v>
      </c>
      <c r="H80" s="1">
        <f>VLOOKUP(B80,'[3]WITHOUT PF'!$D$6:$AO$229,38,0)</f>
        <v>1</v>
      </c>
      <c r="I80" s="1">
        <f>VLOOKUP(B80,'[3]WITHOUT PF'!$D$6:$AP$229,39,0)</f>
        <v>1</v>
      </c>
      <c r="J80" s="27">
        <f t="shared" si="5"/>
        <v>31</v>
      </c>
      <c r="K80" s="27">
        <v>16792</v>
      </c>
      <c r="L80" s="27">
        <f t="shared" si="6"/>
        <v>16792</v>
      </c>
      <c r="M80" s="42">
        <f t="shared" si="7"/>
        <v>126</v>
      </c>
      <c r="N80" s="1">
        <f>VLOOKUP(B80,'[3]WITHOUT PF'!$D$6:$AS$229,42,0)</f>
        <v>0</v>
      </c>
      <c r="O80" s="27">
        <f aca="true" t="shared" si="8" ref="O80:O89">L80-M80-N80</f>
        <v>16666</v>
      </c>
      <c r="P80" s="42"/>
      <c r="Q80" s="44" t="s">
        <v>59</v>
      </c>
      <c r="R80" s="76" t="s">
        <v>808</v>
      </c>
      <c r="S80" s="44" t="s">
        <v>809</v>
      </c>
      <c r="T80" s="44" t="s">
        <v>810</v>
      </c>
    </row>
    <row r="81" spans="1:20" s="28" customFormat="1" ht="19.5" customHeight="1">
      <c r="A81" s="75">
        <v>72</v>
      </c>
      <c r="B81" s="63">
        <v>2214722628</v>
      </c>
      <c r="C81" s="26" t="s">
        <v>742</v>
      </c>
      <c r="D81" s="26" t="s">
        <v>743</v>
      </c>
      <c r="E81" s="25" t="s">
        <v>69</v>
      </c>
      <c r="F81" s="11">
        <f>VLOOKUP(B81,'[3]WITHOUT PF'!$D$6:$AM$229,36,0)</f>
        <v>25</v>
      </c>
      <c r="G81" s="11">
        <f>VLOOKUP(B81,'[3]WITHOUT PF'!$D$6:$AN$229,37,0)</f>
        <v>4</v>
      </c>
      <c r="H81" s="1">
        <f>VLOOKUP(B81,'[3]WITHOUT PF'!$D$6:$AO$229,38,0)</f>
        <v>1</v>
      </c>
      <c r="I81" s="1">
        <f>VLOOKUP(B81,'[3]WITHOUT PF'!$D$6:$AP$229,39,0)</f>
        <v>1</v>
      </c>
      <c r="J81" s="27">
        <f t="shared" si="5"/>
        <v>31</v>
      </c>
      <c r="K81" s="27">
        <v>20357</v>
      </c>
      <c r="L81" s="27">
        <f t="shared" si="6"/>
        <v>20357</v>
      </c>
      <c r="M81" s="42">
        <f t="shared" si="7"/>
        <v>153</v>
      </c>
      <c r="N81" s="1">
        <f>VLOOKUP(B81,'[3]WITHOUT PF'!$D$6:$AS$229,42,0)</f>
        <v>0</v>
      </c>
      <c r="O81" s="27">
        <f t="shared" si="8"/>
        <v>20204</v>
      </c>
      <c r="P81" s="42"/>
      <c r="Q81" s="44" t="s">
        <v>62</v>
      </c>
      <c r="R81" s="76" t="s">
        <v>811</v>
      </c>
      <c r="S81" s="44" t="s">
        <v>812</v>
      </c>
      <c r="T81" s="44" t="s">
        <v>813</v>
      </c>
    </row>
    <row r="82" spans="1:20" s="28" customFormat="1" ht="19.5" customHeight="1">
      <c r="A82" s="21">
        <v>73</v>
      </c>
      <c r="B82" s="63">
        <v>2214910065</v>
      </c>
      <c r="C82" s="26" t="s">
        <v>744</v>
      </c>
      <c r="D82" s="26" t="s">
        <v>745</v>
      </c>
      <c r="E82" s="25" t="s">
        <v>115</v>
      </c>
      <c r="F82" s="11">
        <f>VLOOKUP(B82,'[3]WITHOUT PF'!$D$6:$AM$229,36,0)</f>
        <v>24</v>
      </c>
      <c r="G82" s="11">
        <f>VLOOKUP(B82,'[3]WITHOUT PF'!$D$6:$AN$229,37,0)</f>
        <v>4</v>
      </c>
      <c r="H82" s="1">
        <f>VLOOKUP(B82,'[3]WITHOUT PF'!$D$6:$AO$229,38,0)</f>
        <v>1</v>
      </c>
      <c r="I82" s="1">
        <f>VLOOKUP(B82,'[3]WITHOUT PF'!$D$6:$AP$229,39,0)</f>
        <v>2</v>
      </c>
      <c r="J82" s="27">
        <f t="shared" si="5"/>
        <v>31</v>
      </c>
      <c r="K82" s="27">
        <v>20357</v>
      </c>
      <c r="L82" s="27">
        <f t="shared" si="6"/>
        <v>20357</v>
      </c>
      <c r="M82" s="42">
        <f t="shared" si="7"/>
        <v>153</v>
      </c>
      <c r="N82" s="1">
        <f>VLOOKUP(B82,'[3]WITHOUT PF'!$D$6:$AS$229,42,0)</f>
        <v>0</v>
      </c>
      <c r="O82" s="27">
        <f t="shared" si="8"/>
        <v>20204</v>
      </c>
      <c r="P82" s="42"/>
      <c r="Q82" s="44" t="s">
        <v>31</v>
      </c>
      <c r="R82" s="76" t="s">
        <v>814</v>
      </c>
      <c r="S82" s="44" t="s">
        <v>155</v>
      </c>
      <c r="T82" s="44" t="s">
        <v>251</v>
      </c>
    </row>
    <row r="83" spans="1:20" s="28" customFormat="1" ht="19.5" customHeight="1">
      <c r="A83" s="75">
        <v>74</v>
      </c>
      <c r="B83" s="63">
        <v>2214722637</v>
      </c>
      <c r="C83" s="26" t="s">
        <v>746</v>
      </c>
      <c r="D83" s="26" t="s">
        <v>747</v>
      </c>
      <c r="E83" s="25" t="s">
        <v>129</v>
      </c>
      <c r="F83" s="11">
        <f>VLOOKUP(B83,'[3]WITHOUT PF'!$D$6:$AM$229,36,0)</f>
        <v>23</v>
      </c>
      <c r="G83" s="11">
        <f>VLOOKUP(B83,'[3]WITHOUT PF'!$D$6:$AN$229,37,0)</f>
        <v>4</v>
      </c>
      <c r="H83" s="1">
        <f>VLOOKUP(B83,'[3]WITHOUT PF'!$D$6:$AO$229,38,0)</f>
        <v>1</v>
      </c>
      <c r="I83" s="1">
        <f>VLOOKUP(B83,'[3]WITHOUT PF'!$D$6:$AP$229,39,0)</f>
        <v>2</v>
      </c>
      <c r="J83" s="27">
        <f t="shared" si="5"/>
        <v>30</v>
      </c>
      <c r="K83" s="27">
        <v>18499</v>
      </c>
      <c r="L83" s="27">
        <f t="shared" si="6"/>
        <v>17902.25806451613</v>
      </c>
      <c r="M83" s="42">
        <f t="shared" si="7"/>
        <v>135</v>
      </c>
      <c r="N83" s="1">
        <f>VLOOKUP(B83,'[3]WITHOUT PF'!$D$6:$AS$229,42,0)</f>
        <v>0</v>
      </c>
      <c r="O83" s="27">
        <f t="shared" si="8"/>
        <v>17767.25806451613</v>
      </c>
      <c r="P83" s="42"/>
      <c r="Q83" s="44" t="s">
        <v>48</v>
      </c>
      <c r="R83" s="76" t="s">
        <v>815</v>
      </c>
      <c r="S83" s="44" t="s">
        <v>816</v>
      </c>
      <c r="T83" s="44" t="s">
        <v>154</v>
      </c>
    </row>
    <row r="84" spans="1:20" s="28" customFormat="1" ht="19.5" customHeight="1">
      <c r="A84" s="21">
        <v>75</v>
      </c>
      <c r="B84" s="63">
        <v>2214722754</v>
      </c>
      <c r="C84" s="26" t="s">
        <v>132</v>
      </c>
      <c r="D84" s="26" t="s">
        <v>748</v>
      </c>
      <c r="E84" s="25" t="s">
        <v>133</v>
      </c>
      <c r="F84" s="11">
        <f>VLOOKUP(B84,'[3]WITHOUT PF'!$D$6:$AM$229,36,0)</f>
        <v>26</v>
      </c>
      <c r="G84" s="11">
        <f>VLOOKUP(B84,'[3]WITHOUT PF'!$D$6:$AN$229,37,0)</f>
        <v>4</v>
      </c>
      <c r="H84" s="1">
        <f>VLOOKUP(B84,'[3]WITHOUT PF'!$D$6:$AO$229,38,0)</f>
        <v>1</v>
      </c>
      <c r="I84" s="1">
        <f>VLOOKUP(B84,'[3]WITHOUT PF'!$D$6:$AP$229,39,0)</f>
        <v>0</v>
      </c>
      <c r="J84" s="27">
        <f t="shared" si="5"/>
        <v>31</v>
      </c>
      <c r="K84" s="27">
        <v>20357</v>
      </c>
      <c r="L84" s="27">
        <f t="shared" si="6"/>
        <v>20357</v>
      </c>
      <c r="M84" s="42">
        <f t="shared" si="7"/>
        <v>153</v>
      </c>
      <c r="N84" s="1">
        <f>VLOOKUP(B84,'[3]WITHOUT PF'!$D$6:$AS$229,42,0)</f>
        <v>0</v>
      </c>
      <c r="O84" s="27">
        <f t="shared" si="8"/>
        <v>20204</v>
      </c>
      <c r="P84" s="42"/>
      <c r="Q84" s="44" t="s">
        <v>31</v>
      </c>
      <c r="R84" s="76" t="s">
        <v>817</v>
      </c>
      <c r="S84" s="44" t="s">
        <v>157</v>
      </c>
      <c r="T84" s="44" t="s">
        <v>158</v>
      </c>
    </row>
    <row r="85" spans="1:20" s="28" customFormat="1" ht="19.5" customHeight="1">
      <c r="A85" s="75">
        <v>76</v>
      </c>
      <c r="B85" s="63">
        <v>2214910069</v>
      </c>
      <c r="C85" s="26" t="s">
        <v>749</v>
      </c>
      <c r="D85" s="26" t="s">
        <v>246</v>
      </c>
      <c r="E85" s="25" t="s">
        <v>249</v>
      </c>
      <c r="F85" s="11">
        <f>VLOOKUP(B85,'[3]WITHOUT PF'!$D$6:$AM$229,36,0)</f>
        <v>10</v>
      </c>
      <c r="G85" s="11">
        <f>VLOOKUP(B85,'[3]WITHOUT PF'!$D$6:$AN$229,37,0)</f>
        <v>2</v>
      </c>
      <c r="H85" s="1">
        <f>VLOOKUP(B85,'[3]WITHOUT PF'!$D$6:$AO$229,38,0)</f>
        <v>1</v>
      </c>
      <c r="I85" s="1">
        <f>VLOOKUP(B85,'[3]WITHOUT PF'!$D$6:$AP$229,39,0)</f>
        <v>1</v>
      </c>
      <c r="J85" s="27">
        <f t="shared" si="5"/>
        <v>14</v>
      </c>
      <c r="K85" s="27">
        <v>20357</v>
      </c>
      <c r="L85" s="27">
        <f t="shared" si="6"/>
        <v>9193.48387096774</v>
      </c>
      <c r="M85" s="42">
        <f t="shared" si="7"/>
        <v>69</v>
      </c>
      <c r="N85" s="1">
        <f>VLOOKUP(B85,'[3]WITHOUT PF'!$D$6:$AS$229,42,0)</f>
        <v>0</v>
      </c>
      <c r="O85" s="27">
        <f t="shared" si="8"/>
        <v>9124.48387096774</v>
      </c>
      <c r="P85" s="42"/>
      <c r="Q85" s="44" t="s">
        <v>31</v>
      </c>
      <c r="R85" s="76" t="s">
        <v>818</v>
      </c>
      <c r="S85" s="44" t="s">
        <v>255</v>
      </c>
      <c r="T85" s="44" t="s">
        <v>256</v>
      </c>
    </row>
    <row r="86" spans="1:20" s="28" customFormat="1" ht="19.5" customHeight="1">
      <c r="A86" s="21">
        <v>77</v>
      </c>
      <c r="B86" s="63">
        <v>2214910075</v>
      </c>
      <c r="C86" s="26" t="s">
        <v>750</v>
      </c>
      <c r="D86" s="26" t="s">
        <v>751</v>
      </c>
      <c r="E86" s="25" t="s">
        <v>127</v>
      </c>
      <c r="F86" s="11">
        <f>VLOOKUP(B86,'[3]WITHOUT PF'!$D$6:$AM$229,36,0)</f>
        <v>25</v>
      </c>
      <c r="G86" s="11">
        <f>VLOOKUP(B86,'[3]WITHOUT PF'!$D$6:$AN$229,37,0)</f>
        <v>4</v>
      </c>
      <c r="H86" s="1">
        <f>VLOOKUP(B86,'[3]WITHOUT PF'!$D$6:$AO$229,38,0)</f>
        <v>1</v>
      </c>
      <c r="I86" s="1">
        <f>VLOOKUP(B86,'[3]WITHOUT PF'!$D$6:$AP$229,39,0)</f>
        <v>1</v>
      </c>
      <c r="J86" s="27">
        <f t="shared" si="5"/>
        <v>31</v>
      </c>
      <c r="K86" s="27">
        <v>20357</v>
      </c>
      <c r="L86" s="27">
        <f t="shared" si="6"/>
        <v>20357</v>
      </c>
      <c r="M86" s="42">
        <f t="shared" si="7"/>
        <v>153</v>
      </c>
      <c r="N86" s="1">
        <f>VLOOKUP(B86,'[3]WITHOUT PF'!$D$6:$AS$229,42,0)</f>
        <v>0</v>
      </c>
      <c r="O86" s="27">
        <f t="shared" si="8"/>
        <v>20204</v>
      </c>
      <c r="P86" s="42"/>
      <c r="Q86" s="44" t="s">
        <v>59</v>
      </c>
      <c r="R86" s="76" t="s">
        <v>819</v>
      </c>
      <c r="S86" s="44" t="s">
        <v>30</v>
      </c>
      <c r="T86" s="44" t="s">
        <v>237</v>
      </c>
    </row>
    <row r="87" spans="1:20" s="28" customFormat="1" ht="19.5" customHeight="1">
      <c r="A87" s="75">
        <v>78</v>
      </c>
      <c r="B87" s="63">
        <v>2214722756</v>
      </c>
      <c r="C87" s="26" t="s">
        <v>752</v>
      </c>
      <c r="D87" s="26" t="s">
        <v>141</v>
      </c>
      <c r="E87" s="25" t="s">
        <v>115</v>
      </c>
      <c r="F87" s="11">
        <f>VLOOKUP(B87,'[3]WITHOUT PF'!$D$6:$AM$229,36,0)</f>
        <v>24</v>
      </c>
      <c r="G87" s="11">
        <f>VLOOKUP(B87,'[3]WITHOUT PF'!$D$6:$AN$229,37,0)</f>
        <v>4</v>
      </c>
      <c r="H87" s="1">
        <f>VLOOKUP(B87,'[3]WITHOUT PF'!$D$6:$AO$229,38,0)</f>
        <v>1</v>
      </c>
      <c r="I87" s="1">
        <f>VLOOKUP(B87,'[3]WITHOUT PF'!$D$6:$AP$229,39,0)</f>
        <v>2</v>
      </c>
      <c r="J87" s="27">
        <f t="shared" si="5"/>
        <v>31</v>
      </c>
      <c r="K87" s="27">
        <v>18499</v>
      </c>
      <c r="L87" s="27">
        <f t="shared" si="6"/>
        <v>18499</v>
      </c>
      <c r="M87" s="42">
        <f t="shared" si="7"/>
        <v>139</v>
      </c>
      <c r="N87" s="1">
        <f>VLOOKUP(B87,'[3]WITHOUT PF'!$D$6:$AS$229,42,0)</f>
        <v>0</v>
      </c>
      <c r="O87" s="27">
        <f t="shared" si="8"/>
        <v>18360</v>
      </c>
      <c r="P87" s="42"/>
      <c r="Q87" s="44" t="s">
        <v>460</v>
      </c>
      <c r="R87" s="76" t="s">
        <v>820</v>
      </c>
      <c r="S87" s="44" t="s">
        <v>821</v>
      </c>
      <c r="T87" s="44" t="s">
        <v>822</v>
      </c>
    </row>
    <row r="88" spans="1:20" s="28" customFormat="1" ht="19.5" customHeight="1">
      <c r="A88" s="21">
        <v>79</v>
      </c>
      <c r="B88" s="63">
        <v>2214913498</v>
      </c>
      <c r="C88" s="26" t="s">
        <v>753</v>
      </c>
      <c r="D88" s="26" t="s">
        <v>754</v>
      </c>
      <c r="E88" s="25" t="s">
        <v>26</v>
      </c>
      <c r="F88" s="11">
        <f>VLOOKUP(B88,'[3]WITHOUT PF'!$D$6:$AM$229,36,0)</f>
        <v>25</v>
      </c>
      <c r="G88" s="11">
        <f>VLOOKUP(B88,'[3]WITHOUT PF'!$D$6:$AN$229,37,0)</f>
        <v>5</v>
      </c>
      <c r="H88" s="1">
        <f>VLOOKUP(B88,'[3]WITHOUT PF'!$D$6:$AO$229,38,0)</f>
        <v>0</v>
      </c>
      <c r="I88" s="1">
        <f>VLOOKUP(B88,'[3]WITHOUT PF'!$D$6:$AP$229,39,0)</f>
        <v>1</v>
      </c>
      <c r="J88" s="27">
        <f t="shared" si="5"/>
        <v>31</v>
      </c>
      <c r="K88" s="27">
        <v>16792</v>
      </c>
      <c r="L88" s="27">
        <f t="shared" si="6"/>
        <v>16792</v>
      </c>
      <c r="M88" s="42">
        <f t="shared" si="7"/>
        <v>126</v>
      </c>
      <c r="N88" s="1">
        <f>VLOOKUP(B88,'[3]WITHOUT PF'!$D$6:$AS$229,42,0)</f>
        <v>0</v>
      </c>
      <c r="O88" s="27">
        <f t="shared" si="8"/>
        <v>16666</v>
      </c>
      <c r="P88" s="42"/>
      <c r="Q88" s="44" t="s">
        <v>62</v>
      </c>
      <c r="R88" s="76" t="s">
        <v>823</v>
      </c>
      <c r="S88" s="44" t="s">
        <v>797</v>
      </c>
      <c r="T88" s="44" t="s">
        <v>798</v>
      </c>
    </row>
    <row r="89" spans="1:20" s="28" customFormat="1" ht="19.5" customHeight="1">
      <c r="A89" s="75">
        <v>80</v>
      </c>
      <c r="B89" s="63">
        <v>2214809723</v>
      </c>
      <c r="C89" s="26" t="s">
        <v>345</v>
      </c>
      <c r="D89" s="26" t="s">
        <v>346</v>
      </c>
      <c r="E89" s="25" t="s">
        <v>26</v>
      </c>
      <c r="F89" s="11">
        <f>VLOOKUP(B89,'[3]WITHOUT PF'!$D$6:$AM$229,36,0)</f>
        <v>26</v>
      </c>
      <c r="G89" s="11">
        <f>VLOOKUP(B89,'[3]WITHOUT PF'!$D$6:$AN$229,37,0)</f>
        <v>4</v>
      </c>
      <c r="H89" s="1">
        <f>VLOOKUP(B89,'[3]WITHOUT PF'!$D$6:$AO$229,38,0)</f>
        <v>0</v>
      </c>
      <c r="I89" s="1">
        <f>VLOOKUP(B89,'[3]WITHOUT PF'!$D$6:$AP$229,39,0)</f>
        <v>1</v>
      </c>
      <c r="J89" s="2">
        <f t="shared" si="5"/>
        <v>31</v>
      </c>
      <c r="K89" s="27">
        <v>16792</v>
      </c>
      <c r="L89" s="2">
        <f t="shared" si="6"/>
        <v>16792</v>
      </c>
      <c r="M89" s="42">
        <f t="shared" si="7"/>
        <v>126</v>
      </c>
      <c r="N89" s="1">
        <f>VLOOKUP(B89,'[3]WITHOUT PF'!$D$6:$AS$229,42,0)</f>
        <v>0</v>
      </c>
      <c r="O89" s="27">
        <f t="shared" si="8"/>
        <v>16666</v>
      </c>
      <c r="P89" s="42"/>
      <c r="Q89" s="44" t="s">
        <v>29</v>
      </c>
      <c r="R89" s="76" t="s">
        <v>355</v>
      </c>
      <c r="S89" s="44" t="s">
        <v>356</v>
      </c>
      <c r="T89" s="44" t="s">
        <v>357</v>
      </c>
    </row>
    <row r="90" spans="1:20" s="8" customFormat="1" ht="19.5" customHeight="1">
      <c r="A90" s="89" t="s">
        <v>3</v>
      </c>
      <c r="B90" s="89"/>
      <c r="C90" s="89"/>
      <c r="D90" s="84"/>
      <c r="E90" s="84"/>
      <c r="F90" s="58">
        <f>SUM(F10:F89)</f>
        <v>1934</v>
      </c>
      <c r="G90" s="58">
        <f aca="true" t="shared" si="9" ref="G90:O90">SUM(G10:G89)</f>
        <v>322</v>
      </c>
      <c r="H90" s="58">
        <f t="shared" si="9"/>
        <v>33</v>
      </c>
      <c r="I90" s="58">
        <f t="shared" si="9"/>
        <v>61</v>
      </c>
      <c r="J90" s="58">
        <f t="shared" si="9"/>
        <v>2350</v>
      </c>
      <c r="K90" s="58"/>
      <c r="L90" s="58">
        <f t="shared" si="9"/>
        <v>1335823.870967742</v>
      </c>
      <c r="M90" s="58">
        <f t="shared" si="9"/>
        <v>10034</v>
      </c>
      <c r="N90" s="58">
        <f t="shared" si="9"/>
        <v>2800</v>
      </c>
      <c r="O90" s="58">
        <f t="shared" si="9"/>
        <v>1322989.870967742</v>
      </c>
      <c r="P90" s="59"/>
      <c r="Q90" s="15"/>
      <c r="R90" s="70"/>
      <c r="S90" s="15"/>
      <c r="T90" s="15"/>
    </row>
    <row r="91" spans="17:20" ht="12.75">
      <c r="Q91" s="15"/>
      <c r="R91" s="70"/>
      <c r="S91" s="15"/>
      <c r="T91" s="15"/>
    </row>
    <row r="95" spans="3:6" ht="12.75">
      <c r="C95" s="52"/>
      <c r="D95" s="52"/>
      <c r="E95" s="52"/>
      <c r="F95" s="52"/>
    </row>
    <row r="96" spans="3:20" s="9" customFormat="1" ht="12.75">
      <c r="C96" s="52"/>
      <c r="D96" s="52"/>
      <c r="E96" s="52"/>
      <c r="F96" s="52"/>
      <c r="I96" s="4"/>
      <c r="J96" s="4"/>
      <c r="P96" s="4"/>
      <c r="Q96" s="4"/>
      <c r="R96" s="67"/>
      <c r="S96" s="4"/>
      <c r="T96" s="4"/>
    </row>
    <row r="97" spans="3:6" ht="12.75">
      <c r="C97" s="52"/>
      <c r="D97" s="52"/>
      <c r="E97" s="52"/>
      <c r="F97" s="52"/>
    </row>
    <row r="98" spans="3:6" ht="21">
      <c r="C98" s="52"/>
      <c r="D98" s="53"/>
      <c r="E98" s="54"/>
      <c r="F98" s="52"/>
    </row>
    <row r="99" spans="3:6" ht="12.75">
      <c r="C99" s="52"/>
      <c r="D99" s="52"/>
      <c r="E99" s="52"/>
      <c r="F99" s="52"/>
    </row>
    <row r="100" spans="3:6" ht="12.75">
      <c r="C100" s="52"/>
      <c r="D100" s="52"/>
      <c r="E100" s="52"/>
      <c r="F100" s="52"/>
    </row>
    <row r="101" spans="3:6" ht="12.75">
      <c r="C101" s="52"/>
      <c r="D101" s="52"/>
      <c r="E101" s="52"/>
      <c r="F101" s="52"/>
    </row>
  </sheetData>
  <sheetProtection/>
  <mergeCells count="4">
    <mergeCell ref="A2:P2"/>
    <mergeCell ref="A3:P3"/>
    <mergeCell ref="A7:C7"/>
    <mergeCell ref="A90:C90"/>
  </mergeCells>
  <conditionalFormatting sqref="R90:R65536 R1:R9">
    <cfRule type="duplicateValues" priority="608" dxfId="0" stopIfTrue="1">
      <formula>AND(COUNTIF($R$90:$R$65536,R1)+COUNTIF($R$1:$R$9,R1)&gt;1,NOT(ISBLANK(R1)))</formula>
    </cfRule>
  </conditionalFormatting>
  <conditionalFormatting sqref="R1:R65536">
    <cfRule type="duplicateValues" priority="610" dxfId="0" stopIfTrue="1">
      <formula>AND(COUNTIF($R$1:$R$65536,R1)&gt;1,NOT(ISBLANK(R1)))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1"/>
  <sheetViews>
    <sheetView showGridLines="0" zoomScale="98" zoomScaleNormal="98" zoomScaleSheetLayoutView="100" zoomScalePageLayoutView="0" workbookViewId="0" topLeftCell="A76">
      <selection activeCell="B15" sqref="B15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20.25">
      <c r="A3" s="85" t="s">
        <v>397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31"/>
      <c r="E6" s="31"/>
      <c r="F6" s="31"/>
      <c r="G6" s="31"/>
      <c r="H6" s="31"/>
      <c r="I6" s="31"/>
      <c r="J6" s="31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6" t="s">
        <v>15</v>
      </c>
      <c r="B8" s="86"/>
      <c r="C8" s="86"/>
      <c r="D8" s="31">
        <v>28</v>
      </c>
      <c r="E8" s="31"/>
      <c r="F8" s="31"/>
      <c r="G8" s="31"/>
      <c r="H8" s="31"/>
      <c r="I8" s="31"/>
      <c r="J8" s="31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v>23</v>
      </c>
      <c r="G11" s="1">
        <v>4</v>
      </c>
      <c r="H11" s="1">
        <v>0</v>
      </c>
      <c r="I11" s="1">
        <v>1</v>
      </c>
      <c r="J11" s="2">
        <f>SUM(F11:I11)</f>
        <v>28</v>
      </c>
      <c r="K11" s="2">
        <v>16064</v>
      </c>
      <c r="L11" s="2">
        <f>(K11/D$8*J11)</f>
        <v>16063.999999999998</v>
      </c>
      <c r="M11" s="1">
        <f>ROUNDUP(L11*0.75%,0)</f>
        <v>121</v>
      </c>
      <c r="N11" s="1">
        <v>0</v>
      </c>
      <c r="O11" s="2">
        <f aca="true" t="shared" si="0" ref="O11:O73">L11-M11-N11</f>
        <v>15942.999999999998</v>
      </c>
      <c r="P11" s="22"/>
      <c r="Q11" s="15" t="s">
        <v>45</v>
      </c>
      <c r="R11" s="15" t="s">
        <v>61</v>
      </c>
      <c r="S11" s="15" t="s">
        <v>46</v>
      </c>
      <c r="T11" s="15" t="s">
        <v>47</v>
      </c>
    </row>
    <row r="12" spans="1:20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v>13</v>
      </c>
      <c r="G12" s="1">
        <v>3</v>
      </c>
      <c r="H12" s="1">
        <v>0</v>
      </c>
      <c r="I12" s="1">
        <v>12</v>
      </c>
      <c r="J12" s="2">
        <f aca="true" t="shared" si="1" ref="J12:J69">SUM(F12:I12)</f>
        <v>28</v>
      </c>
      <c r="K12" s="2">
        <v>19473</v>
      </c>
      <c r="L12" s="2">
        <f aca="true" t="shared" si="2" ref="L12:L73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 t="s">
        <v>76</v>
      </c>
      <c r="T12" s="15" t="s">
        <v>77</v>
      </c>
    </row>
    <row r="13" spans="1:20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v>23</v>
      </c>
      <c r="G13" s="1">
        <v>4</v>
      </c>
      <c r="H13" s="1">
        <v>0</v>
      </c>
      <c r="I13" s="1">
        <v>1</v>
      </c>
      <c r="J13" s="2">
        <f t="shared" si="1"/>
        <v>28</v>
      </c>
      <c r="K13" s="2">
        <v>17693</v>
      </c>
      <c r="L13" s="2">
        <f t="shared" si="2"/>
        <v>17693</v>
      </c>
      <c r="M13" s="1">
        <f aca="true" t="shared" si="3" ref="M13:M76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 t="s">
        <v>98</v>
      </c>
      <c r="T13" s="15" t="s">
        <v>99</v>
      </c>
    </row>
    <row r="14" spans="1:20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v>23</v>
      </c>
      <c r="G14" s="1">
        <v>4</v>
      </c>
      <c r="H14" s="1">
        <v>0</v>
      </c>
      <c r="I14" s="1">
        <v>1</v>
      </c>
      <c r="J14" s="2">
        <f t="shared" si="1"/>
        <v>28</v>
      </c>
      <c r="K14" s="2">
        <v>17693</v>
      </c>
      <c r="L14" s="2">
        <f t="shared" si="2"/>
        <v>17693</v>
      </c>
      <c r="M14" s="1">
        <f t="shared" si="3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 t="s">
        <v>100</v>
      </c>
      <c r="T14" s="15" t="s">
        <v>261</v>
      </c>
    </row>
    <row r="15" spans="1:20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v>18</v>
      </c>
      <c r="G15" s="1">
        <v>3</v>
      </c>
      <c r="H15" s="1">
        <v>0</v>
      </c>
      <c r="I15" s="1">
        <v>7</v>
      </c>
      <c r="J15" s="2">
        <f t="shared" si="1"/>
        <v>28</v>
      </c>
      <c r="K15" s="2">
        <v>17693</v>
      </c>
      <c r="L15" s="2">
        <f t="shared" si="2"/>
        <v>17693</v>
      </c>
      <c r="M15" s="1">
        <f t="shared" si="3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 t="s">
        <v>73</v>
      </c>
      <c r="T15" s="15" t="s">
        <v>74</v>
      </c>
    </row>
    <row r="16" spans="1:20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v>23</v>
      </c>
      <c r="G16" s="1">
        <v>4</v>
      </c>
      <c r="H16" s="1">
        <v>0</v>
      </c>
      <c r="I16" s="1">
        <v>1</v>
      </c>
      <c r="J16" s="2">
        <f t="shared" si="1"/>
        <v>28</v>
      </c>
      <c r="K16" s="2">
        <v>16064</v>
      </c>
      <c r="L16" s="2">
        <f t="shared" si="2"/>
        <v>16063.999999999998</v>
      </c>
      <c r="M16" s="1">
        <f t="shared" si="3"/>
        <v>121</v>
      </c>
      <c r="N16" s="1">
        <v>0</v>
      </c>
      <c r="O16" s="2">
        <f t="shared" si="0"/>
        <v>15942.999999999998</v>
      </c>
      <c r="P16" s="22"/>
      <c r="Q16" s="15" t="s">
        <v>31</v>
      </c>
      <c r="R16" s="15" t="s">
        <v>144</v>
      </c>
      <c r="S16" s="15" t="s">
        <v>145</v>
      </c>
      <c r="T16" s="15" t="s">
        <v>146</v>
      </c>
    </row>
    <row r="17" spans="1:20" s="3" customFormat="1" ht="24.75" customHeight="1">
      <c r="A17" s="21">
        <v>7</v>
      </c>
      <c r="B17" s="10">
        <v>2214809717</v>
      </c>
      <c r="C17" s="14" t="s">
        <v>339</v>
      </c>
      <c r="D17" s="14" t="s">
        <v>340</v>
      </c>
      <c r="E17" s="25" t="s">
        <v>26</v>
      </c>
      <c r="F17" s="11">
        <v>2</v>
      </c>
      <c r="G17" s="1">
        <v>0</v>
      </c>
      <c r="H17" s="1">
        <v>0</v>
      </c>
      <c r="I17" s="1">
        <v>0</v>
      </c>
      <c r="J17" s="2">
        <f t="shared" si="1"/>
        <v>2</v>
      </c>
      <c r="K17" s="2">
        <v>16064</v>
      </c>
      <c r="L17" s="2">
        <f t="shared" si="2"/>
        <v>1147.4285714285713</v>
      </c>
      <c r="M17" s="1">
        <f t="shared" si="3"/>
        <v>9</v>
      </c>
      <c r="N17" s="1">
        <v>0</v>
      </c>
      <c r="O17" s="2">
        <f t="shared" si="0"/>
        <v>1138.4285714285713</v>
      </c>
      <c r="P17" s="22"/>
      <c r="Q17" s="15" t="s">
        <v>43</v>
      </c>
      <c r="R17" s="15" t="s">
        <v>347</v>
      </c>
      <c r="S17" s="15" t="s">
        <v>348</v>
      </c>
      <c r="T17" s="15" t="s">
        <v>349</v>
      </c>
    </row>
    <row r="18" spans="1:20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v>23</v>
      </c>
      <c r="G18" s="1">
        <v>4</v>
      </c>
      <c r="H18" s="1">
        <v>0</v>
      </c>
      <c r="I18" s="1">
        <v>1</v>
      </c>
      <c r="J18" s="2">
        <f t="shared" si="1"/>
        <v>28</v>
      </c>
      <c r="K18" s="2">
        <v>16064</v>
      </c>
      <c r="L18" s="2">
        <f t="shared" si="2"/>
        <v>16063.999999999998</v>
      </c>
      <c r="M18" s="1">
        <f t="shared" si="3"/>
        <v>121</v>
      </c>
      <c r="N18" s="1">
        <v>0</v>
      </c>
      <c r="O18" s="2">
        <f t="shared" si="0"/>
        <v>15942.999999999998</v>
      </c>
      <c r="P18" s="22"/>
      <c r="Q18" s="15" t="s">
        <v>350</v>
      </c>
      <c r="R18" s="15" t="s">
        <v>351</v>
      </c>
      <c r="S18" s="15" t="s">
        <v>297</v>
      </c>
      <c r="T18" s="15" t="s">
        <v>352</v>
      </c>
    </row>
    <row r="19" spans="1:20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v>23</v>
      </c>
      <c r="G19" s="1">
        <v>4</v>
      </c>
      <c r="H19" s="1">
        <v>0</v>
      </c>
      <c r="I19" s="1">
        <v>1</v>
      </c>
      <c r="J19" s="2">
        <f t="shared" si="1"/>
        <v>28</v>
      </c>
      <c r="K19" s="2">
        <v>16064</v>
      </c>
      <c r="L19" s="2">
        <f t="shared" si="2"/>
        <v>16063.999999999998</v>
      </c>
      <c r="M19" s="1">
        <f t="shared" si="3"/>
        <v>121</v>
      </c>
      <c r="N19" s="1">
        <v>0</v>
      </c>
      <c r="O19" s="2">
        <f t="shared" si="0"/>
        <v>15942.999999999998</v>
      </c>
      <c r="P19" s="22"/>
      <c r="Q19" s="15" t="s">
        <v>162</v>
      </c>
      <c r="R19" s="15" t="s">
        <v>163</v>
      </c>
      <c r="S19" s="15" t="s">
        <v>164</v>
      </c>
      <c r="T19" s="15" t="s">
        <v>165</v>
      </c>
    </row>
    <row r="20" spans="1:20" s="3" customFormat="1" ht="24.75" customHeight="1">
      <c r="A20" s="21">
        <v>10</v>
      </c>
      <c r="B20" s="10">
        <v>2214809723</v>
      </c>
      <c r="C20" s="14" t="s">
        <v>345</v>
      </c>
      <c r="D20" s="14" t="s">
        <v>346</v>
      </c>
      <c r="E20" s="25" t="s">
        <v>26</v>
      </c>
      <c r="F20" s="11">
        <v>11</v>
      </c>
      <c r="G20" s="1">
        <v>2</v>
      </c>
      <c r="H20" s="1">
        <v>0</v>
      </c>
      <c r="I20" s="1">
        <v>0</v>
      </c>
      <c r="J20" s="2">
        <f t="shared" si="1"/>
        <v>13</v>
      </c>
      <c r="K20" s="2">
        <v>16064</v>
      </c>
      <c r="L20" s="2">
        <f t="shared" si="2"/>
        <v>7458.285714285714</v>
      </c>
      <c r="M20" s="1">
        <f t="shared" si="3"/>
        <v>56</v>
      </c>
      <c r="N20" s="1">
        <v>0</v>
      </c>
      <c r="O20" s="2">
        <f t="shared" si="0"/>
        <v>7402.285714285714</v>
      </c>
      <c r="P20" s="22"/>
      <c r="Q20" s="15" t="s">
        <v>29</v>
      </c>
      <c r="R20" s="15" t="s">
        <v>355</v>
      </c>
      <c r="S20" s="15" t="s">
        <v>356</v>
      </c>
      <c r="T20" s="15" t="s">
        <v>357</v>
      </c>
    </row>
    <row r="21" spans="1:20" s="3" customFormat="1" ht="24.75" customHeight="1">
      <c r="A21" s="21">
        <v>11</v>
      </c>
      <c r="B21" s="10">
        <v>2214716102</v>
      </c>
      <c r="C21" s="14" t="s">
        <v>242</v>
      </c>
      <c r="D21" s="14" t="s">
        <v>112</v>
      </c>
      <c r="E21" s="25" t="s">
        <v>26</v>
      </c>
      <c r="F21" s="11">
        <v>23</v>
      </c>
      <c r="G21" s="1">
        <v>4</v>
      </c>
      <c r="H21" s="1">
        <v>0</v>
      </c>
      <c r="I21" s="1">
        <v>1</v>
      </c>
      <c r="J21" s="2">
        <f t="shared" si="1"/>
        <v>28</v>
      </c>
      <c r="K21" s="2">
        <v>16064</v>
      </c>
      <c r="L21" s="2">
        <f t="shared" si="2"/>
        <v>16063.999999999998</v>
      </c>
      <c r="M21" s="1">
        <f t="shared" si="3"/>
        <v>121</v>
      </c>
      <c r="N21" s="1">
        <v>0</v>
      </c>
      <c r="O21" s="2">
        <f t="shared" si="0"/>
        <v>15942.999999999998</v>
      </c>
      <c r="P21" s="22"/>
      <c r="Q21" s="15" t="s">
        <v>29</v>
      </c>
      <c r="R21" s="15" t="s">
        <v>273</v>
      </c>
      <c r="S21" s="15" t="s">
        <v>63</v>
      </c>
      <c r="T21" s="15" t="s">
        <v>122</v>
      </c>
    </row>
    <row r="22" spans="1:20" s="3" customFormat="1" ht="24.75" customHeight="1">
      <c r="A22" s="21">
        <v>12</v>
      </c>
      <c r="B22" s="10">
        <v>2214747111</v>
      </c>
      <c r="C22" s="14" t="s">
        <v>194</v>
      </c>
      <c r="D22" s="14" t="s">
        <v>195</v>
      </c>
      <c r="E22" s="25" t="s">
        <v>87</v>
      </c>
      <c r="F22" s="11">
        <v>23</v>
      </c>
      <c r="G22" s="1">
        <v>4</v>
      </c>
      <c r="H22" s="1">
        <v>0</v>
      </c>
      <c r="I22" s="1">
        <v>1</v>
      </c>
      <c r="J22" s="2">
        <f t="shared" si="1"/>
        <v>28</v>
      </c>
      <c r="K22" s="2">
        <v>17693</v>
      </c>
      <c r="L22" s="2">
        <f t="shared" si="2"/>
        <v>17693</v>
      </c>
      <c r="M22" s="1">
        <f t="shared" si="3"/>
        <v>133</v>
      </c>
      <c r="N22" s="1">
        <v>0</v>
      </c>
      <c r="O22" s="2">
        <f t="shared" si="0"/>
        <v>17560</v>
      </c>
      <c r="P22" s="22"/>
      <c r="Q22" s="15" t="s">
        <v>214</v>
      </c>
      <c r="R22" s="15" t="s">
        <v>215</v>
      </c>
      <c r="S22" s="15" t="s">
        <v>216</v>
      </c>
      <c r="T22" s="15" t="s">
        <v>217</v>
      </c>
    </row>
    <row r="23" spans="1:20" s="3" customFormat="1" ht="24.75" customHeight="1">
      <c r="A23" s="21">
        <v>13</v>
      </c>
      <c r="B23" s="10">
        <v>2214273439</v>
      </c>
      <c r="C23" s="14" t="s">
        <v>196</v>
      </c>
      <c r="D23" s="14" t="s">
        <v>197</v>
      </c>
      <c r="E23" s="25" t="s">
        <v>128</v>
      </c>
      <c r="F23" s="11">
        <v>24</v>
      </c>
      <c r="G23" s="1">
        <v>4</v>
      </c>
      <c r="H23" s="1">
        <v>0</v>
      </c>
      <c r="I23" s="1">
        <v>0</v>
      </c>
      <c r="J23" s="2">
        <f t="shared" si="1"/>
        <v>28</v>
      </c>
      <c r="K23" s="2">
        <v>16064</v>
      </c>
      <c r="L23" s="2">
        <f t="shared" si="2"/>
        <v>16063.999999999998</v>
      </c>
      <c r="M23" s="1">
        <f t="shared" si="3"/>
        <v>121</v>
      </c>
      <c r="N23" s="1">
        <v>0</v>
      </c>
      <c r="O23" s="2">
        <f t="shared" si="0"/>
        <v>15942.999999999998</v>
      </c>
      <c r="P23" s="22"/>
      <c r="Q23" s="15" t="s">
        <v>48</v>
      </c>
      <c r="R23" s="15" t="s">
        <v>218</v>
      </c>
      <c r="S23" s="15" t="s">
        <v>153</v>
      </c>
      <c r="T23" s="15" t="s">
        <v>154</v>
      </c>
    </row>
    <row r="24" spans="1:20" s="3" customFormat="1" ht="24.75" customHeight="1">
      <c r="A24" s="21">
        <v>14</v>
      </c>
      <c r="B24" s="10">
        <v>2214385825</v>
      </c>
      <c r="C24" s="14" t="s">
        <v>198</v>
      </c>
      <c r="D24" s="14" t="s">
        <v>199</v>
      </c>
      <c r="E24" s="25" t="s">
        <v>69</v>
      </c>
      <c r="F24" s="11">
        <v>23</v>
      </c>
      <c r="G24" s="1">
        <v>4</v>
      </c>
      <c r="H24" s="1">
        <v>0</v>
      </c>
      <c r="I24" s="1">
        <v>1</v>
      </c>
      <c r="J24" s="2">
        <f t="shared" si="1"/>
        <v>28</v>
      </c>
      <c r="K24" s="2">
        <v>17693</v>
      </c>
      <c r="L24" s="2">
        <f t="shared" si="2"/>
        <v>17693</v>
      </c>
      <c r="M24" s="1">
        <f t="shared" si="3"/>
        <v>133</v>
      </c>
      <c r="N24" s="1">
        <v>0</v>
      </c>
      <c r="O24" s="2">
        <f t="shared" si="0"/>
        <v>17560</v>
      </c>
      <c r="P24" s="22"/>
      <c r="Q24" s="15" t="s">
        <v>41</v>
      </c>
      <c r="R24" s="15" t="s">
        <v>219</v>
      </c>
      <c r="S24" s="15" t="s">
        <v>220</v>
      </c>
      <c r="T24" s="15" t="s">
        <v>221</v>
      </c>
    </row>
    <row r="25" spans="1:20" s="3" customFormat="1" ht="24.75" customHeight="1">
      <c r="A25" s="21">
        <v>15</v>
      </c>
      <c r="B25" s="10">
        <v>2214273444</v>
      </c>
      <c r="C25" s="14" t="s">
        <v>200</v>
      </c>
      <c r="D25" s="14" t="s">
        <v>201</v>
      </c>
      <c r="E25" s="25" t="s">
        <v>131</v>
      </c>
      <c r="F25" s="11">
        <v>23</v>
      </c>
      <c r="G25" s="1">
        <v>4</v>
      </c>
      <c r="H25" s="1">
        <v>0</v>
      </c>
      <c r="I25" s="1">
        <v>1</v>
      </c>
      <c r="J25" s="2">
        <f t="shared" si="1"/>
        <v>28</v>
      </c>
      <c r="K25" s="2">
        <v>19473</v>
      </c>
      <c r="L25" s="2">
        <f t="shared" si="2"/>
        <v>19473</v>
      </c>
      <c r="M25" s="1">
        <f t="shared" si="3"/>
        <v>147</v>
      </c>
      <c r="N25" s="1">
        <v>0</v>
      </c>
      <c r="O25" s="2">
        <f t="shared" si="0"/>
        <v>19326</v>
      </c>
      <c r="P25" s="22"/>
      <c r="Q25" s="15" t="s">
        <v>52</v>
      </c>
      <c r="R25" s="15" t="s">
        <v>222</v>
      </c>
      <c r="S25" s="15" t="s">
        <v>223</v>
      </c>
      <c r="T25" s="15" t="s">
        <v>224</v>
      </c>
    </row>
    <row r="26" spans="1:20" s="3" customFormat="1" ht="24.75" customHeight="1">
      <c r="A26" s="21">
        <v>16</v>
      </c>
      <c r="B26" s="10">
        <v>2214273436</v>
      </c>
      <c r="C26" s="14" t="s">
        <v>202</v>
      </c>
      <c r="D26" s="14" t="s">
        <v>141</v>
      </c>
      <c r="E26" s="25" t="s">
        <v>115</v>
      </c>
      <c r="F26" s="11">
        <v>21</v>
      </c>
      <c r="G26" s="1">
        <v>4</v>
      </c>
      <c r="H26" s="1">
        <v>0</v>
      </c>
      <c r="I26" s="1">
        <v>2</v>
      </c>
      <c r="J26" s="2">
        <f t="shared" si="1"/>
        <v>27</v>
      </c>
      <c r="K26" s="2">
        <v>17693</v>
      </c>
      <c r="L26" s="2">
        <f t="shared" si="2"/>
        <v>17061.10714285714</v>
      </c>
      <c r="M26" s="1">
        <f t="shared" si="3"/>
        <v>128</v>
      </c>
      <c r="N26" s="1">
        <v>0</v>
      </c>
      <c r="O26" s="2">
        <f t="shared" si="0"/>
        <v>16933.10714285714</v>
      </c>
      <c r="P26" s="22"/>
      <c r="Q26" s="15" t="s">
        <v>31</v>
      </c>
      <c r="R26" s="15" t="s">
        <v>225</v>
      </c>
      <c r="S26" s="15" t="s">
        <v>156</v>
      </c>
      <c r="T26" s="15" t="s">
        <v>226</v>
      </c>
    </row>
    <row r="27" spans="1:20" s="3" customFormat="1" ht="24.75" customHeight="1">
      <c r="A27" s="21">
        <v>17</v>
      </c>
      <c r="B27" s="10">
        <v>2214517887</v>
      </c>
      <c r="C27" s="14" t="s">
        <v>203</v>
      </c>
      <c r="D27" s="14" t="s">
        <v>204</v>
      </c>
      <c r="E27" s="25" t="s">
        <v>115</v>
      </c>
      <c r="F27" s="11">
        <v>23</v>
      </c>
      <c r="G27" s="1">
        <v>4</v>
      </c>
      <c r="H27" s="1">
        <v>0</v>
      </c>
      <c r="I27" s="1">
        <v>1</v>
      </c>
      <c r="J27" s="2">
        <f t="shared" si="1"/>
        <v>28</v>
      </c>
      <c r="K27" s="2">
        <v>19473</v>
      </c>
      <c r="L27" s="2">
        <f t="shared" si="2"/>
        <v>19473</v>
      </c>
      <c r="M27" s="1">
        <f t="shared" si="3"/>
        <v>147</v>
      </c>
      <c r="N27" s="1">
        <v>0</v>
      </c>
      <c r="O27" s="2">
        <f t="shared" si="0"/>
        <v>19326</v>
      </c>
      <c r="P27" s="22"/>
      <c r="Q27" s="15" t="s">
        <v>41</v>
      </c>
      <c r="R27" s="15" t="s">
        <v>227</v>
      </c>
      <c r="S27" s="15" t="s">
        <v>156</v>
      </c>
      <c r="T27" s="15" t="s">
        <v>228</v>
      </c>
    </row>
    <row r="28" spans="1:20" s="3" customFormat="1" ht="24.75" customHeight="1">
      <c r="A28" s="21">
        <v>18</v>
      </c>
      <c r="B28" s="10">
        <v>2214273440</v>
      </c>
      <c r="C28" s="14" t="s">
        <v>205</v>
      </c>
      <c r="D28" s="14" t="s">
        <v>206</v>
      </c>
      <c r="E28" s="25" t="s">
        <v>129</v>
      </c>
      <c r="F28" s="11">
        <v>24</v>
      </c>
      <c r="G28" s="1">
        <v>4</v>
      </c>
      <c r="H28" s="1">
        <v>0</v>
      </c>
      <c r="I28" s="1">
        <v>0</v>
      </c>
      <c r="J28" s="2">
        <f t="shared" si="1"/>
        <v>28</v>
      </c>
      <c r="K28" s="2">
        <v>17693</v>
      </c>
      <c r="L28" s="2">
        <f t="shared" si="2"/>
        <v>17693</v>
      </c>
      <c r="M28" s="1">
        <f t="shared" si="3"/>
        <v>133</v>
      </c>
      <c r="N28" s="1">
        <v>0</v>
      </c>
      <c r="O28" s="2">
        <f t="shared" si="0"/>
        <v>17560</v>
      </c>
      <c r="P28" s="22"/>
      <c r="Q28" s="15" t="s">
        <v>48</v>
      </c>
      <c r="R28" s="15" t="s">
        <v>229</v>
      </c>
      <c r="S28" s="15" t="s">
        <v>230</v>
      </c>
      <c r="T28" s="15" t="s">
        <v>231</v>
      </c>
    </row>
    <row r="29" spans="1:20" s="3" customFormat="1" ht="24.75" customHeight="1">
      <c r="A29" s="21">
        <v>19</v>
      </c>
      <c r="B29" s="10">
        <v>2214571235</v>
      </c>
      <c r="C29" s="14" t="s">
        <v>243</v>
      </c>
      <c r="D29" s="14" t="s">
        <v>140</v>
      </c>
      <c r="E29" s="25" t="s">
        <v>115</v>
      </c>
      <c r="F29" s="11">
        <v>21</v>
      </c>
      <c r="G29" s="1">
        <v>4</v>
      </c>
      <c r="H29" s="1">
        <v>0</v>
      </c>
      <c r="I29" s="1">
        <v>3</v>
      </c>
      <c r="J29" s="2">
        <f t="shared" si="1"/>
        <v>28</v>
      </c>
      <c r="K29" s="2">
        <v>19473</v>
      </c>
      <c r="L29" s="2">
        <f t="shared" si="2"/>
        <v>19473</v>
      </c>
      <c r="M29" s="1">
        <f t="shared" si="3"/>
        <v>147</v>
      </c>
      <c r="N29" s="1">
        <v>0</v>
      </c>
      <c r="O29" s="2">
        <f t="shared" si="0"/>
        <v>19326</v>
      </c>
      <c r="P29" s="22"/>
      <c r="Q29" s="15" t="s">
        <v>31</v>
      </c>
      <c r="R29" s="15" t="s">
        <v>250</v>
      </c>
      <c r="S29" s="15" t="s">
        <v>155</v>
      </c>
      <c r="T29" s="15" t="s">
        <v>251</v>
      </c>
    </row>
    <row r="30" spans="1:20" s="3" customFormat="1" ht="24.75" customHeight="1">
      <c r="A30" s="21">
        <v>20</v>
      </c>
      <c r="B30" s="10">
        <v>1112856934</v>
      </c>
      <c r="C30" s="14" t="s">
        <v>207</v>
      </c>
      <c r="D30" s="14" t="s">
        <v>208</v>
      </c>
      <c r="E30" s="25" t="s">
        <v>133</v>
      </c>
      <c r="F30" s="11">
        <v>23</v>
      </c>
      <c r="G30" s="1">
        <v>4</v>
      </c>
      <c r="H30" s="1">
        <v>0</v>
      </c>
      <c r="I30" s="1">
        <v>1</v>
      </c>
      <c r="J30" s="2">
        <f t="shared" si="1"/>
        <v>28</v>
      </c>
      <c r="K30" s="2">
        <v>19473</v>
      </c>
      <c r="L30" s="2">
        <f t="shared" si="2"/>
        <v>19473</v>
      </c>
      <c r="M30" s="1">
        <f t="shared" si="3"/>
        <v>147</v>
      </c>
      <c r="N30" s="1">
        <v>0</v>
      </c>
      <c r="O30" s="2">
        <f t="shared" si="0"/>
        <v>19326</v>
      </c>
      <c r="P30" s="22"/>
      <c r="Q30" s="15" t="s">
        <v>48</v>
      </c>
      <c r="R30" s="15" t="s">
        <v>232</v>
      </c>
      <c r="S30" s="15" t="s">
        <v>233</v>
      </c>
      <c r="T30" s="15" t="s">
        <v>234</v>
      </c>
    </row>
    <row r="31" spans="1:20" s="3" customFormat="1" ht="24.75" customHeight="1">
      <c r="A31" s="21">
        <v>21</v>
      </c>
      <c r="B31" s="10">
        <v>6914384242</v>
      </c>
      <c r="C31" s="14" t="s">
        <v>209</v>
      </c>
      <c r="D31" s="14" t="s">
        <v>210</v>
      </c>
      <c r="E31" s="25" t="s">
        <v>127</v>
      </c>
      <c r="F31" s="11">
        <v>24</v>
      </c>
      <c r="G31" s="1">
        <v>4</v>
      </c>
      <c r="H31" s="1">
        <v>0</v>
      </c>
      <c r="I31" s="1">
        <v>0</v>
      </c>
      <c r="J31" s="2">
        <f t="shared" si="1"/>
        <v>28</v>
      </c>
      <c r="K31" s="2">
        <v>19473</v>
      </c>
      <c r="L31" s="2">
        <f t="shared" si="2"/>
        <v>19473</v>
      </c>
      <c r="M31" s="1">
        <f t="shared" si="3"/>
        <v>147</v>
      </c>
      <c r="N31" s="1">
        <v>0</v>
      </c>
      <c r="O31" s="2">
        <f t="shared" si="0"/>
        <v>19326</v>
      </c>
      <c r="P31" s="22"/>
      <c r="Q31" s="15" t="s">
        <v>59</v>
      </c>
      <c r="R31" s="15" t="s">
        <v>235</v>
      </c>
      <c r="S31" s="15" t="s">
        <v>236</v>
      </c>
      <c r="T31" s="15" t="s">
        <v>237</v>
      </c>
    </row>
    <row r="32" spans="1:20" s="3" customFormat="1" ht="24.75" customHeight="1">
      <c r="A32" s="21">
        <v>22</v>
      </c>
      <c r="B32" s="10">
        <v>2214432077</v>
      </c>
      <c r="C32" s="14" t="s">
        <v>211</v>
      </c>
      <c r="D32" s="14" t="s">
        <v>212</v>
      </c>
      <c r="E32" s="25" t="s">
        <v>115</v>
      </c>
      <c r="F32" s="11">
        <v>24</v>
      </c>
      <c r="G32" s="1">
        <v>4</v>
      </c>
      <c r="H32" s="1">
        <v>0</v>
      </c>
      <c r="I32" s="1">
        <v>0</v>
      </c>
      <c r="J32" s="2">
        <f t="shared" si="1"/>
        <v>28</v>
      </c>
      <c r="K32" s="2">
        <v>17693</v>
      </c>
      <c r="L32" s="2">
        <f t="shared" si="2"/>
        <v>17693</v>
      </c>
      <c r="M32" s="1">
        <f t="shared" si="3"/>
        <v>133</v>
      </c>
      <c r="N32" s="1">
        <v>0</v>
      </c>
      <c r="O32" s="2">
        <f t="shared" si="0"/>
        <v>17560</v>
      </c>
      <c r="P32" s="22"/>
      <c r="Q32" s="15" t="s">
        <v>57</v>
      </c>
      <c r="R32" s="15" t="s">
        <v>238</v>
      </c>
      <c r="S32" s="15" t="s">
        <v>239</v>
      </c>
      <c r="T32" s="15" t="s">
        <v>240</v>
      </c>
    </row>
    <row r="33" spans="1:20" s="3" customFormat="1" ht="24.75" customHeight="1">
      <c r="A33" s="21">
        <v>23</v>
      </c>
      <c r="B33" s="10">
        <v>2214658365</v>
      </c>
      <c r="C33" s="14" t="s">
        <v>37</v>
      </c>
      <c r="D33" s="14" t="s">
        <v>50</v>
      </c>
      <c r="E33" s="25" t="s">
        <v>26</v>
      </c>
      <c r="F33" s="11">
        <v>23</v>
      </c>
      <c r="G33" s="1">
        <v>4</v>
      </c>
      <c r="H33" s="1">
        <v>0</v>
      </c>
      <c r="I33" s="1">
        <v>1</v>
      </c>
      <c r="J33" s="2">
        <f t="shared" si="1"/>
        <v>28</v>
      </c>
      <c r="K33" s="2">
        <v>16064</v>
      </c>
      <c r="L33" s="2">
        <f t="shared" si="2"/>
        <v>16063.999999999998</v>
      </c>
      <c r="M33" s="1">
        <f t="shared" si="3"/>
        <v>121</v>
      </c>
      <c r="N33" s="1">
        <v>0</v>
      </c>
      <c r="O33" s="2">
        <f t="shared" si="0"/>
        <v>15942.999999999998</v>
      </c>
      <c r="P33" s="22"/>
      <c r="Q33" s="15" t="s">
        <v>29</v>
      </c>
      <c r="R33" s="15" t="s">
        <v>55</v>
      </c>
      <c r="S33" s="15" t="s">
        <v>53</v>
      </c>
      <c r="T33" s="15" t="s">
        <v>54</v>
      </c>
    </row>
    <row r="34" spans="1:20" s="3" customFormat="1" ht="24.75" customHeight="1">
      <c r="A34" s="21">
        <v>24</v>
      </c>
      <c r="B34" s="10">
        <v>2214756167</v>
      </c>
      <c r="C34" s="14" t="s">
        <v>244</v>
      </c>
      <c r="D34" s="14" t="s">
        <v>245</v>
      </c>
      <c r="E34" s="25" t="s">
        <v>26</v>
      </c>
      <c r="F34" s="11">
        <v>23</v>
      </c>
      <c r="G34" s="1">
        <v>4</v>
      </c>
      <c r="H34" s="1">
        <v>0</v>
      </c>
      <c r="I34" s="1">
        <v>1</v>
      </c>
      <c r="J34" s="2">
        <f t="shared" si="1"/>
        <v>28</v>
      </c>
      <c r="K34" s="2">
        <v>16064</v>
      </c>
      <c r="L34" s="2">
        <f t="shared" si="2"/>
        <v>16063.999999999998</v>
      </c>
      <c r="M34" s="1">
        <f t="shared" si="3"/>
        <v>121</v>
      </c>
      <c r="N34" s="1">
        <v>0</v>
      </c>
      <c r="O34" s="2">
        <f t="shared" si="0"/>
        <v>15942.999999999998</v>
      </c>
      <c r="P34" s="22"/>
      <c r="Q34" s="15" t="s">
        <v>45</v>
      </c>
      <c r="R34" s="15" t="s">
        <v>253</v>
      </c>
      <c r="S34" s="15" t="s">
        <v>73</v>
      </c>
      <c r="T34" s="15" t="s">
        <v>74</v>
      </c>
    </row>
    <row r="35" spans="1:20" s="3" customFormat="1" ht="24.75" customHeight="1">
      <c r="A35" s="21">
        <v>25</v>
      </c>
      <c r="B35" s="10">
        <v>2214758230</v>
      </c>
      <c r="C35" s="14" t="s">
        <v>246</v>
      </c>
      <c r="D35" s="14" t="s">
        <v>247</v>
      </c>
      <c r="E35" s="25" t="s">
        <v>249</v>
      </c>
      <c r="F35" s="11">
        <v>24</v>
      </c>
      <c r="G35" s="1">
        <v>4</v>
      </c>
      <c r="H35" s="1">
        <v>0</v>
      </c>
      <c r="I35" s="1">
        <v>0</v>
      </c>
      <c r="J35" s="2">
        <f t="shared" si="1"/>
        <v>28</v>
      </c>
      <c r="K35" s="2">
        <v>19473</v>
      </c>
      <c r="L35" s="2">
        <f t="shared" si="2"/>
        <v>19473</v>
      </c>
      <c r="M35" s="1">
        <f t="shared" si="3"/>
        <v>147</v>
      </c>
      <c r="N35" s="1">
        <v>0</v>
      </c>
      <c r="O35" s="2">
        <f t="shared" si="0"/>
        <v>19326</v>
      </c>
      <c r="P35" s="22"/>
      <c r="Q35" s="15" t="s">
        <v>31</v>
      </c>
      <c r="R35" s="15" t="s">
        <v>254</v>
      </c>
      <c r="S35" s="15" t="s">
        <v>255</v>
      </c>
      <c r="T35" s="15" t="s">
        <v>256</v>
      </c>
    </row>
    <row r="36" spans="1:20" s="3" customFormat="1" ht="24.75" customHeight="1">
      <c r="A36" s="21">
        <v>26</v>
      </c>
      <c r="B36" s="10">
        <v>2214758234</v>
      </c>
      <c r="C36" s="14" t="s">
        <v>248</v>
      </c>
      <c r="D36" s="14" t="s">
        <v>132</v>
      </c>
      <c r="E36" s="25" t="s">
        <v>249</v>
      </c>
      <c r="F36" s="11">
        <v>24</v>
      </c>
      <c r="G36" s="1">
        <v>4</v>
      </c>
      <c r="H36" s="1">
        <v>0</v>
      </c>
      <c r="I36" s="1">
        <v>0</v>
      </c>
      <c r="J36" s="2">
        <f t="shared" si="1"/>
        <v>28</v>
      </c>
      <c r="K36" s="2">
        <v>19473</v>
      </c>
      <c r="L36" s="2">
        <f t="shared" si="2"/>
        <v>19473</v>
      </c>
      <c r="M36" s="1">
        <f t="shared" si="3"/>
        <v>147</v>
      </c>
      <c r="N36" s="1">
        <v>0</v>
      </c>
      <c r="O36" s="2">
        <f t="shared" si="0"/>
        <v>19326</v>
      </c>
      <c r="P36" s="22"/>
      <c r="Q36" s="15" t="s">
        <v>52</v>
      </c>
      <c r="R36" s="15" t="s">
        <v>257</v>
      </c>
      <c r="S36" s="15" t="s">
        <v>258</v>
      </c>
      <c r="T36" s="15" t="s">
        <v>259</v>
      </c>
    </row>
    <row r="37" spans="1:20" s="3" customFormat="1" ht="24.75" customHeight="1">
      <c r="A37" s="21">
        <v>27</v>
      </c>
      <c r="B37" s="10">
        <v>2214765991</v>
      </c>
      <c r="C37" s="14" t="s">
        <v>264</v>
      </c>
      <c r="D37" s="14" t="s">
        <v>265</v>
      </c>
      <c r="E37" s="25" t="s">
        <v>266</v>
      </c>
      <c r="F37" s="11">
        <v>14</v>
      </c>
      <c r="G37" s="1">
        <v>2</v>
      </c>
      <c r="H37" s="1">
        <v>0</v>
      </c>
      <c r="I37" s="1">
        <v>1</v>
      </c>
      <c r="J37" s="2">
        <f t="shared" si="1"/>
        <v>17</v>
      </c>
      <c r="K37" s="2">
        <v>19473</v>
      </c>
      <c r="L37" s="2">
        <f t="shared" si="2"/>
        <v>11822.892857142857</v>
      </c>
      <c r="M37" s="1">
        <f t="shared" si="3"/>
        <v>89</v>
      </c>
      <c r="N37" s="1">
        <v>0</v>
      </c>
      <c r="O37" s="2">
        <f t="shared" si="0"/>
        <v>11733.892857142857</v>
      </c>
      <c r="P37" s="22"/>
      <c r="Q37" s="15" t="s">
        <v>31</v>
      </c>
      <c r="R37" s="15" t="s">
        <v>274</v>
      </c>
      <c r="S37" s="15" t="s">
        <v>275</v>
      </c>
      <c r="T37" s="15" t="s">
        <v>276</v>
      </c>
    </row>
    <row r="38" spans="1:20" s="3" customFormat="1" ht="24.75" customHeight="1">
      <c r="A38" s="21">
        <v>28</v>
      </c>
      <c r="B38" s="10">
        <v>2214393976</v>
      </c>
      <c r="C38" s="14" t="s">
        <v>262</v>
      </c>
      <c r="D38" s="14" t="s">
        <v>263</v>
      </c>
      <c r="E38" s="25" t="s">
        <v>26</v>
      </c>
      <c r="F38" s="11">
        <v>23</v>
      </c>
      <c r="G38" s="1">
        <v>4</v>
      </c>
      <c r="H38" s="1">
        <v>0</v>
      </c>
      <c r="I38" s="1">
        <v>1</v>
      </c>
      <c r="J38" s="2">
        <f t="shared" si="1"/>
        <v>28</v>
      </c>
      <c r="K38" s="2">
        <v>16064</v>
      </c>
      <c r="L38" s="2">
        <f t="shared" si="2"/>
        <v>16063.999999999998</v>
      </c>
      <c r="M38" s="1">
        <f t="shared" si="3"/>
        <v>121</v>
      </c>
      <c r="N38" s="1">
        <v>0</v>
      </c>
      <c r="O38" s="2">
        <f t="shared" si="0"/>
        <v>15942.999999999998</v>
      </c>
      <c r="P38" s="22"/>
      <c r="Q38" s="15" t="s">
        <v>48</v>
      </c>
      <c r="R38" s="15" t="s">
        <v>270</v>
      </c>
      <c r="S38" s="15" t="s">
        <v>271</v>
      </c>
      <c r="T38" s="15" t="s">
        <v>272</v>
      </c>
    </row>
    <row r="39" spans="1:20" s="3" customFormat="1" ht="24.75" customHeight="1">
      <c r="A39" s="21">
        <v>29</v>
      </c>
      <c r="B39" s="10">
        <v>1013721592</v>
      </c>
      <c r="C39" s="14" t="s">
        <v>267</v>
      </c>
      <c r="D39" s="14" t="s">
        <v>268</v>
      </c>
      <c r="E39" s="25" t="s">
        <v>26</v>
      </c>
      <c r="F39" s="11">
        <v>19</v>
      </c>
      <c r="G39" s="1">
        <v>3</v>
      </c>
      <c r="H39" s="1">
        <v>0</v>
      </c>
      <c r="I39" s="1">
        <v>1</v>
      </c>
      <c r="J39" s="2">
        <f t="shared" si="1"/>
        <v>23</v>
      </c>
      <c r="K39" s="2">
        <v>16064</v>
      </c>
      <c r="L39" s="2">
        <f t="shared" si="2"/>
        <v>13195.42857142857</v>
      </c>
      <c r="M39" s="1">
        <f t="shared" si="3"/>
        <v>99</v>
      </c>
      <c r="N39" s="1">
        <v>0</v>
      </c>
      <c r="O39" s="2">
        <f t="shared" si="0"/>
        <v>13096.42857142857</v>
      </c>
      <c r="P39" s="22"/>
      <c r="Q39" s="15" t="s">
        <v>252</v>
      </c>
      <c r="R39" s="15" t="s">
        <v>277</v>
      </c>
      <c r="S39" s="15" t="s">
        <v>278</v>
      </c>
      <c r="T39" s="15" t="s">
        <v>279</v>
      </c>
    </row>
    <row r="40" spans="1:20" s="3" customFormat="1" ht="24.75" customHeight="1">
      <c r="A40" s="21">
        <v>30</v>
      </c>
      <c r="B40" s="10">
        <v>2214771917</v>
      </c>
      <c r="C40" s="14" t="s">
        <v>36</v>
      </c>
      <c r="D40" s="14" t="s">
        <v>281</v>
      </c>
      <c r="E40" s="25" t="s">
        <v>26</v>
      </c>
      <c r="F40" s="11">
        <v>24</v>
      </c>
      <c r="G40" s="1">
        <v>4</v>
      </c>
      <c r="H40" s="1">
        <v>0</v>
      </c>
      <c r="I40" s="1">
        <v>0</v>
      </c>
      <c r="J40" s="2">
        <f t="shared" si="1"/>
        <v>28</v>
      </c>
      <c r="K40" s="2">
        <v>16064</v>
      </c>
      <c r="L40" s="2">
        <f t="shared" si="2"/>
        <v>16063.999999999998</v>
      </c>
      <c r="M40" s="1">
        <f t="shared" si="3"/>
        <v>121</v>
      </c>
      <c r="N40" s="1">
        <v>0</v>
      </c>
      <c r="O40" s="2">
        <f t="shared" si="0"/>
        <v>15942.999999999998</v>
      </c>
      <c r="P40" s="22"/>
      <c r="Q40" s="15" t="s">
        <v>29</v>
      </c>
      <c r="R40" s="15" t="s">
        <v>291</v>
      </c>
      <c r="S40" s="15" t="s">
        <v>106</v>
      </c>
      <c r="T40" s="15" t="s">
        <v>107</v>
      </c>
    </row>
    <row r="41" spans="1:20" s="3" customFormat="1" ht="24.75" customHeight="1">
      <c r="A41" s="21">
        <v>31</v>
      </c>
      <c r="B41" s="10">
        <v>2213762257</v>
      </c>
      <c r="C41" s="14" t="s">
        <v>78</v>
      </c>
      <c r="D41" s="14" t="s">
        <v>101</v>
      </c>
      <c r="E41" s="25" t="s">
        <v>26</v>
      </c>
      <c r="F41" s="11">
        <v>23</v>
      </c>
      <c r="G41" s="1">
        <v>4</v>
      </c>
      <c r="H41" s="1">
        <v>0</v>
      </c>
      <c r="I41" s="1">
        <v>1</v>
      </c>
      <c r="J41" s="2">
        <f t="shared" si="1"/>
        <v>28</v>
      </c>
      <c r="K41" s="2">
        <v>16064</v>
      </c>
      <c r="L41" s="2">
        <f t="shared" si="2"/>
        <v>16063.999999999998</v>
      </c>
      <c r="M41" s="1">
        <f t="shared" si="3"/>
        <v>121</v>
      </c>
      <c r="N41" s="1">
        <v>0</v>
      </c>
      <c r="O41" s="2">
        <f t="shared" si="0"/>
        <v>15942.999999999998</v>
      </c>
      <c r="P41" s="22"/>
      <c r="Q41" s="15" t="s">
        <v>59</v>
      </c>
      <c r="R41" s="15" t="s">
        <v>102</v>
      </c>
      <c r="S41" s="15" t="s">
        <v>103</v>
      </c>
      <c r="T41" s="15" t="s">
        <v>104</v>
      </c>
    </row>
    <row r="42" spans="1:20" s="3" customFormat="1" ht="24.75" customHeight="1">
      <c r="A42" s="21">
        <v>32</v>
      </c>
      <c r="B42" s="10">
        <v>2214445467</v>
      </c>
      <c r="C42" s="14" t="s">
        <v>282</v>
      </c>
      <c r="D42" s="14" t="s">
        <v>283</v>
      </c>
      <c r="E42" s="25" t="s">
        <v>26</v>
      </c>
      <c r="F42" s="11">
        <v>23</v>
      </c>
      <c r="G42" s="1">
        <v>4</v>
      </c>
      <c r="H42" s="1">
        <v>0</v>
      </c>
      <c r="I42" s="1">
        <v>1</v>
      </c>
      <c r="J42" s="2">
        <f t="shared" si="1"/>
        <v>28</v>
      </c>
      <c r="K42" s="2">
        <v>16064</v>
      </c>
      <c r="L42" s="2">
        <f t="shared" si="2"/>
        <v>16063.999999999998</v>
      </c>
      <c r="M42" s="1">
        <f t="shared" si="3"/>
        <v>121</v>
      </c>
      <c r="N42" s="1">
        <v>0</v>
      </c>
      <c r="O42" s="2">
        <f t="shared" si="0"/>
        <v>15942.999999999998</v>
      </c>
      <c r="P42" s="22"/>
      <c r="Q42" s="15" t="s">
        <v>31</v>
      </c>
      <c r="R42" s="15" t="s">
        <v>292</v>
      </c>
      <c r="S42" s="15" t="s">
        <v>293</v>
      </c>
      <c r="T42" s="15" t="s">
        <v>294</v>
      </c>
    </row>
    <row r="43" spans="1:20" s="3" customFormat="1" ht="24.75" customHeight="1">
      <c r="A43" s="21">
        <v>33</v>
      </c>
      <c r="B43" s="10">
        <v>2214563816</v>
      </c>
      <c r="C43" s="14" t="s">
        <v>166</v>
      </c>
      <c r="D43" s="14" t="s">
        <v>19</v>
      </c>
      <c r="E43" s="25" t="s">
        <v>167</v>
      </c>
      <c r="F43" s="11">
        <v>24</v>
      </c>
      <c r="G43" s="1">
        <v>4</v>
      </c>
      <c r="H43" s="1">
        <v>0</v>
      </c>
      <c r="I43" s="1">
        <v>0</v>
      </c>
      <c r="J43" s="2">
        <f t="shared" si="1"/>
        <v>28</v>
      </c>
      <c r="K43" s="2">
        <v>21184</v>
      </c>
      <c r="L43" s="2">
        <f t="shared" si="2"/>
        <v>21184</v>
      </c>
      <c r="M43" s="1">
        <f t="shared" si="3"/>
        <v>159</v>
      </c>
      <c r="N43" s="1">
        <v>0</v>
      </c>
      <c r="O43" s="2">
        <f t="shared" si="0"/>
        <v>21025</v>
      </c>
      <c r="P43" s="22"/>
      <c r="Q43" s="15" t="s">
        <v>177</v>
      </c>
      <c r="R43" s="15" t="s">
        <v>178</v>
      </c>
      <c r="S43" s="15" t="s">
        <v>179</v>
      </c>
      <c r="T43" s="15" t="s">
        <v>180</v>
      </c>
    </row>
    <row r="44" spans="1:20" s="3" customFormat="1" ht="24.75" customHeight="1">
      <c r="A44" s="21">
        <v>34</v>
      </c>
      <c r="B44" s="10">
        <v>2214778354</v>
      </c>
      <c r="C44" s="14" t="s">
        <v>286</v>
      </c>
      <c r="D44" s="14" t="s">
        <v>287</v>
      </c>
      <c r="E44" s="25" t="s">
        <v>26</v>
      </c>
      <c r="F44" s="11">
        <v>23</v>
      </c>
      <c r="G44" s="1">
        <v>4</v>
      </c>
      <c r="H44" s="1">
        <v>0</v>
      </c>
      <c r="I44" s="1">
        <v>1</v>
      </c>
      <c r="J44" s="2">
        <f t="shared" si="1"/>
        <v>28</v>
      </c>
      <c r="K44" s="2">
        <v>16064</v>
      </c>
      <c r="L44" s="2">
        <f t="shared" si="2"/>
        <v>16063.999999999998</v>
      </c>
      <c r="M44" s="1">
        <f t="shared" si="3"/>
        <v>121</v>
      </c>
      <c r="N44" s="1">
        <v>0</v>
      </c>
      <c r="O44" s="2">
        <f t="shared" si="0"/>
        <v>15942.999999999998</v>
      </c>
      <c r="P44" s="22"/>
      <c r="Q44" s="15" t="s">
        <v>29</v>
      </c>
      <c r="R44" s="15" t="s">
        <v>299</v>
      </c>
      <c r="S44" s="15" t="s">
        <v>184</v>
      </c>
      <c r="T44" s="15" t="s">
        <v>300</v>
      </c>
    </row>
    <row r="45" spans="1:20" s="3" customFormat="1" ht="24.75" customHeight="1">
      <c r="A45" s="21">
        <v>35</v>
      </c>
      <c r="B45" s="10">
        <v>2214778364</v>
      </c>
      <c r="C45" s="14" t="s">
        <v>130</v>
      </c>
      <c r="D45" s="14" t="s">
        <v>288</v>
      </c>
      <c r="E45" s="25" t="s">
        <v>26</v>
      </c>
      <c r="F45" s="11">
        <v>23</v>
      </c>
      <c r="G45" s="1">
        <v>4</v>
      </c>
      <c r="H45" s="1">
        <v>0</v>
      </c>
      <c r="I45" s="1">
        <v>1</v>
      </c>
      <c r="J45" s="2">
        <f t="shared" si="1"/>
        <v>28</v>
      </c>
      <c r="K45" s="2">
        <v>16064</v>
      </c>
      <c r="L45" s="2">
        <f t="shared" si="2"/>
        <v>16063.999999999998</v>
      </c>
      <c r="M45" s="1">
        <f t="shared" si="3"/>
        <v>121</v>
      </c>
      <c r="N45" s="1">
        <v>0</v>
      </c>
      <c r="O45" s="2">
        <f t="shared" si="0"/>
        <v>15942.999999999998</v>
      </c>
      <c r="P45" s="22"/>
      <c r="Q45" s="15" t="s">
        <v>62</v>
      </c>
      <c r="R45" s="15" t="s">
        <v>301</v>
      </c>
      <c r="S45" s="15" t="s">
        <v>302</v>
      </c>
      <c r="T45" s="15" t="s">
        <v>303</v>
      </c>
    </row>
    <row r="46" spans="1:20" s="3" customFormat="1" ht="24.75" customHeight="1">
      <c r="A46" s="21">
        <v>36</v>
      </c>
      <c r="B46" s="10">
        <v>2214778377</v>
      </c>
      <c r="C46" s="14" t="s">
        <v>289</v>
      </c>
      <c r="D46" s="14" t="s">
        <v>290</v>
      </c>
      <c r="E46" s="25" t="s">
        <v>26</v>
      </c>
      <c r="F46" s="11">
        <v>23</v>
      </c>
      <c r="G46" s="1">
        <v>4</v>
      </c>
      <c r="H46" s="1">
        <v>0</v>
      </c>
      <c r="I46" s="1">
        <v>1</v>
      </c>
      <c r="J46" s="2">
        <f t="shared" si="1"/>
        <v>28</v>
      </c>
      <c r="K46" s="2">
        <v>16064</v>
      </c>
      <c r="L46" s="2">
        <f t="shared" si="2"/>
        <v>16063.999999999998</v>
      </c>
      <c r="M46" s="1">
        <f t="shared" si="3"/>
        <v>121</v>
      </c>
      <c r="N46" s="1">
        <v>0</v>
      </c>
      <c r="O46" s="2">
        <f t="shared" si="0"/>
        <v>15942.999999999998</v>
      </c>
      <c r="P46" s="22"/>
      <c r="Q46" s="15" t="s">
        <v>31</v>
      </c>
      <c r="R46" s="15" t="s">
        <v>304</v>
      </c>
      <c r="S46" s="15" t="s">
        <v>90</v>
      </c>
      <c r="T46" s="15" t="s">
        <v>305</v>
      </c>
    </row>
    <row r="47" spans="1:20" s="3" customFormat="1" ht="24.75" customHeight="1">
      <c r="A47" s="21">
        <v>37</v>
      </c>
      <c r="B47" s="10">
        <v>1114185070</v>
      </c>
      <c r="C47" s="14" t="s">
        <v>27</v>
      </c>
      <c r="D47" s="14" t="s">
        <v>28</v>
      </c>
      <c r="E47" s="25" t="s">
        <v>26</v>
      </c>
      <c r="F47" s="11">
        <v>23</v>
      </c>
      <c r="G47" s="1">
        <v>4</v>
      </c>
      <c r="H47" s="1">
        <v>0</v>
      </c>
      <c r="I47" s="1">
        <v>1</v>
      </c>
      <c r="J47" s="2">
        <f t="shared" si="1"/>
        <v>28</v>
      </c>
      <c r="K47" s="2">
        <v>16064</v>
      </c>
      <c r="L47" s="2">
        <f t="shared" si="2"/>
        <v>16063.999999999998</v>
      </c>
      <c r="M47" s="1">
        <f t="shared" si="3"/>
        <v>121</v>
      </c>
      <c r="N47" s="1">
        <v>0</v>
      </c>
      <c r="O47" s="2">
        <f t="shared" si="0"/>
        <v>15942.999999999998</v>
      </c>
      <c r="P47" s="22"/>
      <c r="Q47" s="15" t="s">
        <v>31</v>
      </c>
      <c r="R47" s="15" t="s">
        <v>32</v>
      </c>
      <c r="S47" s="15" t="s">
        <v>33</v>
      </c>
      <c r="T47" s="15" t="s">
        <v>34</v>
      </c>
    </row>
    <row r="48" spans="1:20" s="3" customFormat="1" ht="24.75" customHeight="1">
      <c r="A48" s="21">
        <v>38</v>
      </c>
      <c r="B48" s="10">
        <v>2214691119</v>
      </c>
      <c r="C48" s="14" t="s">
        <v>80</v>
      </c>
      <c r="D48" s="14" t="s">
        <v>84</v>
      </c>
      <c r="E48" s="25" t="s">
        <v>26</v>
      </c>
      <c r="F48" s="11">
        <v>23</v>
      </c>
      <c r="G48" s="1">
        <v>4</v>
      </c>
      <c r="H48" s="1">
        <v>0</v>
      </c>
      <c r="I48" s="1">
        <v>1</v>
      </c>
      <c r="J48" s="2">
        <f t="shared" si="1"/>
        <v>28</v>
      </c>
      <c r="K48" s="2">
        <v>16064</v>
      </c>
      <c r="L48" s="2">
        <f t="shared" si="2"/>
        <v>16063.999999999998</v>
      </c>
      <c r="M48" s="1">
        <f t="shared" si="3"/>
        <v>121</v>
      </c>
      <c r="N48" s="1">
        <v>0</v>
      </c>
      <c r="O48" s="2">
        <f t="shared" si="0"/>
        <v>15942.999999999998</v>
      </c>
      <c r="P48" s="22"/>
      <c r="Q48" s="15" t="s">
        <v>29</v>
      </c>
      <c r="R48" s="15" t="s">
        <v>95</v>
      </c>
      <c r="S48" s="15" t="s">
        <v>38</v>
      </c>
      <c r="T48" s="15" t="s">
        <v>96</v>
      </c>
    </row>
    <row r="49" spans="1:20" s="3" customFormat="1" ht="24.75" customHeight="1">
      <c r="A49" s="21">
        <v>39</v>
      </c>
      <c r="B49" s="10">
        <v>2214680814</v>
      </c>
      <c r="C49" s="14" t="s">
        <v>65</v>
      </c>
      <c r="D49" s="14" t="s">
        <v>66</v>
      </c>
      <c r="E49" s="25" t="s">
        <v>26</v>
      </c>
      <c r="F49" s="11">
        <v>23</v>
      </c>
      <c r="G49" s="1">
        <v>4</v>
      </c>
      <c r="H49" s="1">
        <v>0</v>
      </c>
      <c r="I49" s="1">
        <v>1</v>
      </c>
      <c r="J49" s="2">
        <f t="shared" si="1"/>
        <v>28</v>
      </c>
      <c r="K49" s="2">
        <v>16064</v>
      </c>
      <c r="L49" s="2">
        <f t="shared" si="2"/>
        <v>16063.999999999998</v>
      </c>
      <c r="M49" s="1">
        <f t="shared" si="3"/>
        <v>121</v>
      </c>
      <c r="N49" s="1">
        <v>0</v>
      </c>
      <c r="O49" s="2">
        <f t="shared" si="0"/>
        <v>15942.999999999998</v>
      </c>
      <c r="P49" s="22"/>
      <c r="Q49" s="15" t="s">
        <v>52</v>
      </c>
      <c r="R49" s="15" t="s">
        <v>70</v>
      </c>
      <c r="S49" s="15" t="s">
        <v>72</v>
      </c>
      <c r="T49" s="15" t="s">
        <v>224</v>
      </c>
    </row>
    <row r="50" spans="1:20" s="3" customFormat="1" ht="24.75" customHeight="1">
      <c r="A50" s="21">
        <v>40</v>
      </c>
      <c r="B50" s="10">
        <v>1013875994</v>
      </c>
      <c r="C50" s="14" t="s">
        <v>108</v>
      </c>
      <c r="D50" s="14" t="s">
        <v>109</v>
      </c>
      <c r="E50" s="25" t="s">
        <v>26</v>
      </c>
      <c r="F50" s="11">
        <v>24</v>
      </c>
      <c r="G50" s="1">
        <v>4</v>
      </c>
      <c r="H50" s="1">
        <v>0</v>
      </c>
      <c r="I50" s="1">
        <v>0</v>
      </c>
      <c r="J50" s="2">
        <f t="shared" si="1"/>
        <v>28</v>
      </c>
      <c r="K50" s="2">
        <v>16064</v>
      </c>
      <c r="L50" s="2">
        <f t="shared" si="2"/>
        <v>16063.999999999998</v>
      </c>
      <c r="M50" s="1">
        <f t="shared" si="3"/>
        <v>121</v>
      </c>
      <c r="N50" s="1">
        <v>0</v>
      </c>
      <c r="O50" s="2">
        <f t="shared" si="0"/>
        <v>15942.999999999998</v>
      </c>
      <c r="P50" s="22"/>
      <c r="Q50" s="15" t="s">
        <v>57</v>
      </c>
      <c r="R50" s="15" t="s">
        <v>117</v>
      </c>
      <c r="S50" s="15" t="s">
        <v>44</v>
      </c>
      <c r="T50" s="15" t="s">
        <v>118</v>
      </c>
    </row>
    <row r="51" spans="1:20" s="3" customFormat="1" ht="24.75" customHeight="1">
      <c r="A51" s="21">
        <v>41</v>
      </c>
      <c r="B51" s="10">
        <v>1014143645</v>
      </c>
      <c r="C51" s="14" t="s">
        <v>306</v>
      </c>
      <c r="D51" s="14" t="s">
        <v>307</v>
      </c>
      <c r="E51" s="25" t="s">
        <v>26</v>
      </c>
      <c r="F51" s="11">
        <v>23</v>
      </c>
      <c r="G51" s="1">
        <v>4</v>
      </c>
      <c r="H51" s="1">
        <v>0</v>
      </c>
      <c r="I51" s="1">
        <v>1</v>
      </c>
      <c r="J51" s="2">
        <f t="shared" si="1"/>
        <v>28</v>
      </c>
      <c r="K51" s="2">
        <v>16064</v>
      </c>
      <c r="L51" s="2">
        <f t="shared" si="2"/>
        <v>16063.999999999998</v>
      </c>
      <c r="M51" s="1">
        <f t="shared" si="3"/>
        <v>121</v>
      </c>
      <c r="N51" s="1">
        <v>0</v>
      </c>
      <c r="O51" s="2">
        <f t="shared" si="0"/>
        <v>15942.999999999998</v>
      </c>
      <c r="P51" s="22"/>
      <c r="Q51" s="15" t="s">
        <v>62</v>
      </c>
      <c r="R51" s="15" t="s">
        <v>308</v>
      </c>
      <c r="S51" s="15" t="s">
        <v>309</v>
      </c>
      <c r="T51" s="15" t="s">
        <v>91</v>
      </c>
    </row>
    <row r="52" spans="1:20" s="3" customFormat="1" ht="24.75" customHeight="1">
      <c r="A52" s="21">
        <v>42</v>
      </c>
      <c r="B52" s="10">
        <v>2214639296</v>
      </c>
      <c r="C52" s="14" t="s">
        <v>79</v>
      </c>
      <c r="D52" s="14" t="s">
        <v>83</v>
      </c>
      <c r="E52" s="25" t="s">
        <v>26</v>
      </c>
      <c r="F52" s="11">
        <v>23</v>
      </c>
      <c r="G52" s="1">
        <v>4</v>
      </c>
      <c r="H52" s="1">
        <v>0</v>
      </c>
      <c r="I52" s="1">
        <v>1</v>
      </c>
      <c r="J52" s="2">
        <f t="shared" si="1"/>
        <v>28</v>
      </c>
      <c r="K52" s="2">
        <v>16064</v>
      </c>
      <c r="L52" s="2">
        <f t="shared" si="2"/>
        <v>16063.999999999998</v>
      </c>
      <c r="M52" s="1">
        <f t="shared" si="3"/>
        <v>121</v>
      </c>
      <c r="N52" s="1">
        <v>0</v>
      </c>
      <c r="O52" s="2">
        <f t="shared" si="0"/>
        <v>15942.999999999998</v>
      </c>
      <c r="P52" s="22"/>
      <c r="Q52" s="15" t="s">
        <v>48</v>
      </c>
      <c r="R52" s="15" t="s">
        <v>92</v>
      </c>
      <c r="S52" s="15" t="s">
        <v>93</v>
      </c>
      <c r="T52" s="15" t="s">
        <v>94</v>
      </c>
    </row>
    <row r="53" spans="1:20" s="3" customFormat="1" ht="24.75" customHeight="1">
      <c r="A53" s="21">
        <v>43</v>
      </c>
      <c r="B53" s="10">
        <v>2214726280</v>
      </c>
      <c r="C53" s="14" t="s">
        <v>134</v>
      </c>
      <c r="D53" s="14" t="s">
        <v>142</v>
      </c>
      <c r="E53" s="25" t="s">
        <v>26</v>
      </c>
      <c r="F53" s="11">
        <v>6</v>
      </c>
      <c r="G53" s="1">
        <v>1</v>
      </c>
      <c r="H53" s="1">
        <v>0</v>
      </c>
      <c r="I53" s="1">
        <v>0</v>
      </c>
      <c r="J53" s="2">
        <f t="shared" si="1"/>
        <v>7</v>
      </c>
      <c r="K53" s="2">
        <v>16064</v>
      </c>
      <c r="L53" s="2">
        <f t="shared" si="2"/>
        <v>4015.9999999999995</v>
      </c>
      <c r="M53" s="1">
        <f t="shared" si="3"/>
        <v>31</v>
      </c>
      <c r="N53" s="1">
        <v>0</v>
      </c>
      <c r="O53" s="2">
        <f t="shared" si="0"/>
        <v>3984.9999999999995</v>
      </c>
      <c r="P53" s="22"/>
      <c r="Q53" s="15" t="s">
        <v>57</v>
      </c>
      <c r="R53" s="15" t="s">
        <v>159</v>
      </c>
      <c r="S53" s="15" t="s">
        <v>160</v>
      </c>
      <c r="T53" s="15" t="s">
        <v>161</v>
      </c>
    </row>
    <row r="54" spans="1:20" s="3" customFormat="1" ht="24.75" customHeight="1">
      <c r="A54" s="21">
        <v>44</v>
      </c>
      <c r="B54" s="10">
        <v>1013940260</v>
      </c>
      <c r="C54" s="14" t="s">
        <v>124</v>
      </c>
      <c r="D54" s="14" t="s">
        <v>137</v>
      </c>
      <c r="E54" s="25" t="s">
        <v>26</v>
      </c>
      <c r="F54" s="11">
        <v>23</v>
      </c>
      <c r="G54" s="1">
        <v>4</v>
      </c>
      <c r="H54" s="1">
        <v>0</v>
      </c>
      <c r="I54" s="1">
        <v>1</v>
      </c>
      <c r="J54" s="2">
        <f t="shared" si="1"/>
        <v>28</v>
      </c>
      <c r="K54" s="2">
        <v>16064</v>
      </c>
      <c r="L54" s="2">
        <f t="shared" si="2"/>
        <v>16063.999999999998</v>
      </c>
      <c r="M54" s="1">
        <f t="shared" si="3"/>
        <v>121</v>
      </c>
      <c r="N54" s="1">
        <v>0</v>
      </c>
      <c r="O54" s="2">
        <f t="shared" si="0"/>
        <v>15942.999999999998</v>
      </c>
      <c r="P54" s="22"/>
      <c r="Q54" s="15" t="s">
        <v>59</v>
      </c>
      <c r="R54" s="15" t="s">
        <v>147</v>
      </c>
      <c r="S54" s="15" t="s">
        <v>148</v>
      </c>
      <c r="T54" s="15" t="s">
        <v>149</v>
      </c>
    </row>
    <row r="55" spans="1:20" s="3" customFormat="1" ht="24.75" customHeight="1">
      <c r="A55" s="21">
        <v>45</v>
      </c>
      <c r="B55" s="10">
        <v>2214476132</v>
      </c>
      <c r="C55" s="14" t="s">
        <v>125</v>
      </c>
      <c r="D55" s="14" t="s">
        <v>138</v>
      </c>
      <c r="E55" s="25" t="s">
        <v>26</v>
      </c>
      <c r="F55" s="11">
        <v>23</v>
      </c>
      <c r="G55" s="1">
        <v>4</v>
      </c>
      <c r="H55" s="1">
        <v>0</v>
      </c>
      <c r="I55" s="1">
        <v>1</v>
      </c>
      <c r="J55" s="2">
        <f t="shared" si="1"/>
        <v>28</v>
      </c>
      <c r="K55" s="2">
        <v>16064</v>
      </c>
      <c r="L55" s="2">
        <f t="shared" si="2"/>
        <v>16063.999999999998</v>
      </c>
      <c r="M55" s="1">
        <f t="shared" si="3"/>
        <v>121</v>
      </c>
      <c r="N55" s="1">
        <v>0</v>
      </c>
      <c r="O55" s="2">
        <f t="shared" si="0"/>
        <v>15942.999999999998</v>
      </c>
      <c r="P55" s="22"/>
      <c r="Q55" s="15" t="s">
        <v>45</v>
      </c>
      <c r="R55" s="15" t="s">
        <v>191</v>
      </c>
      <c r="S55" s="15" t="s">
        <v>73</v>
      </c>
      <c r="T55" s="15" t="s">
        <v>74</v>
      </c>
    </row>
    <row r="56" spans="1:20" s="3" customFormat="1" ht="24.75" customHeight="1">
      <c r="A56" s="21">
        <v>46</v>
      </c>
      <c r="B56" s="10">
        <v>2214811856</v>
      </c>
      <c r="C56" s="14" t="s">
        <v>358</v>
      </c>
      <c r="D56" s="14" t="s">
        <v>359</v>
      </c>
      <c r="E56" s="25" t="s">
        <v>26</v>
      </c>
      <c r="F56" s="11">
        <v>23</v>
      </c>
      <c r="G56" s="1">
        <v>4</v>
      </c>
      <c r="H56" s="1">
        <v>0</v>
      </c>
      <c r="I56" s="1">
        <v>1</v>
      </c>
      <c r="J56" s="2">
        <f t="shared" si="1"/>
        <v>28</v>
      </c>
      <c r="K56" s="2">
        <v>16064</v>
      </c>
      <c r="L56" s="2">
        <f t="shared" si="2"/>
        <v>16063.999999999998</v>
      </c>
      <c r="M56" s="1">
        <f t="shared" si="3"/>
        <v>121</v>
      </c>
      <c r="N56" s="1">
        <v>0</v>
      </c>
      <c r="O56" s="2">
        <f t="shared" si="0"/>
        <v>15942.999999999998</v>
      </c>
      <c r="P56" s="22"/>
      <c r="Q56" s="15" t="s">
        <v>31</v>
      </c>
      <c r="R56" s="15" t="s">
        <v>364</v>
      </c>
      <c r="S56" s="15" t="s">
        <v>157</v>
      </c>
      <c r="T56" s="15" t="s">
        <v>158</v>
      </c>
    </row>
    <row r="57" spans="1:20" s="3" customFormat="1" ht="24.75" customHeight="1">
      <c r="A57" s="21">
        <v>47</v>
      </c>
      <c r="B57" s="10">
        <v>2214812014</v>
      </c>
      <c r="C57" s="14" t="s">
        <v>360</v>
      </c>
      <c r="D57" s="14" t="s">
        <v>361</v>
      </c>
      <c r="E57" s="25" t="s">
        <v>26</v>
      </c>
      <c r="F57" s="11">
        <v>23</v>
      </c>
      <c r="G57" s="1">
        <v>4</v>
      </c>
      <c r="H57" s="1">
        <v>0</v>
      </c>
      <c r="I57" s="1">
        <v>1</v>
      </c>
      <c r="J57" s="2">
        <f t="shared" si="1"/>
        <v>28</v>
      </c>
      <c r="K57" s="2">
        <v>16064</v>
      </c>
      <c r="L57" s="2">
        <f t="shared" si="2"/>
        <v>16063.999999999998</v>
      </c>
      <c r="M57" s="1">
        <f t="shared" si="3"/>
        <v>121</v>
      </c>
      <c r="N57" s="1">
        <v>0</v>
      </c>
      <c r="O57" s="2">
        <f t="shared" si="0"/>
        <v>15942.999999999998</v>
      </c>
      <c r="P57" s="22"/>
      <c r="Q57" s="15" t="s">
        <v>31</v>
      </c>
      <c r="R57" s="15" t="s">
        <v>365</v>
      </c>
      <c r="S57" s="15" t="s">
        <v>366</v>
      </c>
      <c r="T57" s="15" t="s">
        <v>367</v>
      </c>
    </row>
    <row r="58" spans="1:20" s="3" customFormat="1" ht="24.75" customHeight="1">
      <c r="A58" s="21">
        <v>48</v>
      </c>
      <c r="B58" s="10">
        <v>2214603449</v>
      </c>
      <c r="C58" s="14" t="s">
        <v>126</v>
      </c>
      <c r="D58" s="14" t="s">
        <v>379</v>
      </c>
      <c r="E58" s="25" t="s">
        <v>26</v>
      </c>
      <c r="F58" s="11">
        <v>23</v>
      </c>
      <c r="G58" s="1">
        <v>4</v>
      </c>
      <c r="H58" s="1">
        <v>0</v>
      </c>
      <c r="I58" s="1">
        <v>1</v>
      </c>
      <c r="J58" s="2">
        <f t="shared" si="1"/>
        <v>28</v>
      </c>
      <c r="K58" s="2">
        <v>16064</v>
      </c>
      <c r="L58" s="2">
        <f>(K58/D$8*J58)</f>
        <v>16063.999999999998</v>
      </c>
      <c r="M58" s="1">
        <f t="shared" si="3"/>
        <v>121</v>
      </c>
      <c r="N58" s="1">
        <v>0</v>
      </c>
      <c r="O58" s="2">
        <f>L58-M58-N58</f>
        <v>15942.999999999998</v>
      </c>
      <c r="P58" s="22"/>
      <c r="Q58" s="15" t="s">
        <v>48</v>
      </c>
      <c r="R58" s="15" t="s">
        <v>150</v>
      </c>
      <c r="S58" s="15" t="s">
        <v>49</v>
      </c>
      <c r="T58" s="15" t="s">
        <v>192</v>
      </c>
    </row>
    <row r="59" spans="1:20" s="3" customFormat="1" ht="24.75" customHeight="1">
      <c r="A59" s="21">
        <v>49</v>
      </c>
      <c r="B59" s="10">
        <v>2017149123</v>
      </c>
      <c r="C59" s="14" t="s">
        <v>64</v>
      </c>
      <c r="D59" s="14" t="s">
        <v>139</v>
      </c>
      <c r="E59" s="25" t="s">
        <v>26</v>
      </c>
      <c r="F59" s="11">
        <v>23</v>
      </c>
      <c r="G59" s="1">
        <v>4</v>
      </c>
      <c r="H59" s="1">
        <v>0</v>
      </c>
      <c r="I59" s="1">
        <v>1</v>
      </c>
      <c r="J59" s="2">
        <f t="shared" si="1"/>
        <v>28</v>
      </c>
      <c r="K59" s="2">
        <v>16064</v>
      </c>
      <c r="L59" s="2">
        <f t="shared" si="2"/>
        <v>16063.999999999998</v>
      </c>
      <c r="M59" s="1">
        <f t="shared" si="3"/>
        <v>121</v>
      </c>
      <c r="N59" s="1">
        <v>0</v>
      </c>
      <c r="O59" s="2">
        <f t="shared" si="0"/>
        <v>15942.999999999998</v>
      </c>
      <c r="P59" s="22"/>
      <c r="Q59" s="15" t="s">
        <v>57</v>
      </c>
      <c r="R59" s="15" t="s">
        <v>151</v>
      </c>
      <c r="S59" s="15" t="s">
        <v>152</v>
      </c>
      <c r="T59" s="15" t="s">
        <v>58</v>
      </c>
    </row>
    <row r="60" spans="1:20" s="3" customFormat="1" ht="24.75" customHeight="1">
      <c r="A60" s="21">
        <v>50</v>
      </c>
      <c r="B60" s="10">
        <v>2214732055</v>
      </c>
      <c r="C60" s="14" t="s">
        <v>170</v>
      </c>
      <c r="D60" s="14" t="s">
        <v>171</v>
      </c>
      <c r="E60" s="25" t="s">
        <v>26</v>
      </c>
      <c r="F60" s="11">
        <v>23</v>
      </c>
      <c r="G60" s="1">
        <v>4</v>
      </c>
      <c r="H60" s="1">
        <v>0</v>
      </c>
      <c r="I60" s="1">
        <v>1</v>
      </c>
      <c r="J60" s="2">
        <f t="shared" si="1"/>
        <v>28</v>
      </c>
      <c r="K60" s="2">
        <v>16064</v>
      </c>
      <c r="L60" s="2">
        <f t="shared" si="2"/>
        <v>16063.999999999998</v>
      </c>
      <c r="M60" s="1">
        <f t="shared" si="3"/>
        <v>121</v>
      </c>
      <c r="N60" s="1">
        <v>0</v>
      </c>
      <c r="O60" s="2">
        <f t="shared" si="0"/>
        <v>15942.999999999998</v>
      </c>
      <c r="P60" s="22"/>
      <c r="Q60" s="15" t="s">
        <v>45</v>
      </c>
      <c r="R60" s="15" t="s">
        <v>241</v>
      </c>
      <c r="S60" s="15" t="s">
        <v>73</v>
      </c>
      <c r="T60" s="15" t="s">
        <v>74</v>
      </c>
    </row>
    <row r="61" spans="1:20" s="3" customFormat="1" ht="24.75" customHeight="1">
      <c r="A61" s="21">
        <v>51</v>
      </c>
      <c r="B61" s="10">
        <v>2214445465</v>
      </c>
      <c r="C61" s="14" t="s">
        <v>174</v>
      </c>
      <c r="D61" s="14" t="s">
        <v>380</v>
      </c>
      <c r="E61" s="25" t="s">
        <v>26</v>
      </c>
      <c r="F61" s="11">
        <v>21</v>
      </c>
      <c r="G61" s="1">
        <v>3</v>
      </c>
      <c r="H61" s="1">
        <v>0</v>
      </c>
      <c r="I61" s="1">
        <v>1</v>
      </c>
      <c r="J61" s="2">
        <f t="shared" si="1"/>
        <v>25</v>
      </c>
      <c r="K61" s="2">
        <v>16064</v>
      </c>
      <c r="L61" s="2">
        <f t="shared" si="2"/>
        <v>14342.857142857141</v>
      </c>
      <c r="M61" s="1">
        <f t="shared" si="3"/>
        <v>108</v>
      </c>
      <c r="N61" s="1">
        <v>0</v>
      </c>
      <c r="O61" s="2">
        <f t="shared" si="0"/>
        <v>14234.857142857141</v>
      </c>
      <c r="P61" s="22"/>
      <c r="Q61" s="15" t="s">
        <v>29</v>
      </c>
      <c r="R61" s="15" t="s">
        <v>384</v>
      </c>
      <c r="S61" s="15" t="s">
        <v>385</v>
      </c>
      <c r="T61" s="15" t="s">
        <v>386</v>
      </c>
    </row>
    <row r="62" spans="1:20" s="3" customFormat="1" ht="24.75" customHeight="1">
      <c r="A62" s="21">
        <v>52</v>
      </c>
      <c r="B62" s="10">
        <v>2214733455</v>
      </c>
      <c r="C62" s="14" t="s">
        <v>172</v>
      </c>
      <c r="D62" s="14" t="s">
        <v>173</v>
      </c>
      <c r="E62" s="25" t="s">
        <v>26</v>
      </c>
      <c r="F62" s="11">
        <v>23</v>
      </c>
      <c r="G62" s="1">
        <v>4</v>
      </c>
      <c r="H62" s="1">
        <v>0</v>
      </c>
      <c r="I62" s="1">
        <v>1</v>
      </c>
      <c r="J62" s="2">
        <f t="shared" si="1"/>
        <v>28</v>
      </c>
      <c r="K62" s="2">
        <v>16064</v>
      </c>
      <c r="L62" s="2">
        <f t="shared" si="2"/>
        <v>16063.999999999998</v>
      </c>
      <c r="M62" s="1">
        <f t="shared" si="3"/>
        <v>121</v>
      </c>
      <c r="N62" s="1">
        <v>0</v>
      </c>
      <c r="O62" s="2">
        <f t="shared" si="0"/>
        <v>15942.999999999998</v>
      </c>
      <c r="P62" s="22"/>
      <c r="Q62" s="15" t="s">
        <v>48</v>
      </c>
      <c r="R62" s="15" t="s">
        <v>185</v>
      </c>
      <c r="S62" s="15" t="s">
        <v>186</v>
      </c>
      <c r="T62" s="15" t="s">
        <v>187</v>
      </c>
    </row>
    <row r="63" spans="1:20" s="3" customFormat="1" ht="24.75" customHeight="1">
      <c r="A63" s="21">
        <v>53</v>
      </c>
      <c r="B63" s="10">
        <v>2214649341</v>
      </c>
      <c r="C63" s="14" t="s">
        <v>175</v>
      </c>
      <c r="D63" s="14" t="s">
        <v>176</v>
      </c>
      <c r="E63" s="25" t="s">
        <v>26</v>
      </c>
      <c r="F63" s="11">
        <v>23</v>
      </c>
      <c r="G63" s="1">
        <v>4</v>
      </c>
      <c r="H63" s="1">
        <v>0</v>
      </c>
      <c r="I63" s="1">
        <v>1</v>
      </c>
      <c r="J63" s="2">
        <f t="shared" si="1"/>
        <v>28</v>
      </c>
      <c r="K63" s="2">
        <v>16064</v>
      </c>
      <c r="L63" s="2">
        <f t="shared" si="2"/>
        <v>16063.999999999998</v>
      </c>
      <c r="M63" s="1">
        <f t="shared" si="3"/>
        <v>121</v>
      </c>
      <c r="N63" s="1">
        <v>0</v>
      </c>
      <c r="O63" s="2">
        <f t="shared" si="0"/>
        <v>15942.999999999998</v>
      </c>
      <c r="P63" s="22"/>
      <c r="Q63" s="15" t="s">
        <v>42</v>
      </c>
      <c r="R63" s="15" t="s">
        <v>188</v>
      </c>
      <c r="S63" s="15" t="s">
        <v>189</v>
      </c>
      <c r="T63" s="15" t="s">
        <v>190</v>
      </c>
    </row>
    <row r="64" spans="1:20" s="28" customFormat="1" ht="24.75" customHeight="1">
      <c r="A64" s="21">
        <v>54</v>
      </c>
      <c r="B64" s="25">
        <v>6719938654</v>
      </c>
      <c r="C64" s="26" t="s">
        <v>376</v>
      </c>
      <c r="D64" s="26" t="s">
        <v>381</v>
      </c>
      <c r="E64" s="25" t="s">
        <v>26</v>
      </c>
      <c r="F64" s="11">
        <v>24</v>
      </c>
      <c r="G64" s="1">
        <v>4</v>
      </c>
      <c r="H64" s="1">
        <v>0</v>
      </c>
      <c r="I64" s="1">
        <v>0</v>
      </c>
      <c r="J64" s="27">
        <f t="shared" si="1"/>
        <v>28</v>
      </c>
      <c r="K64" s="27">
        <v>16064</v>
      </c>
      <c r="L64" s="27">
        <f t="shared" si="2"/>
        <v>16063.999999999998</v>
      </c>
      <c r="M64" s="1">
        <f t="shared" si="3"/>
        <v>121</v>
      </c>
      <c r="N64" s="42">
        <v>0</v>
      </c>
      <c r="O64" s="27">
        <f t="shared" si="0"/>
        <v>15942.999999999998</v>
      </c>
      <c r="P64" s="43"/>
      <c r="Q64" s="44" t="s">
        <v>52</v>
      </c>
      <c r="R64" s="44" t="s">
        <v>387</v>
      </c>
      <c r="S64" s="44" t="s">
        <v>388</v>
      </c>
      <c r="T64" s="44" t="s">
        <v>396</v>
      </c>
    </row>
    <row r="65" spans="1:20" s="3" customFormat="1" ht="24.75" customHeight="1">
      <c r="A65" s="21">
        <v>55</v>
      </c>
      <c r="B65" s="10">
        <v>2214821746</v>
      </c>
      <c r="C65" s="14" t="s">
        <v>377</v>
      </c>
      <c r="D65" s="14" t="s">
        <v>382</v>
      </c>
      <c r="E65" s="25" t="s">
        <v>26</v>
      </c>
      <c r="F65" s="11">
        <v>23</v>
      </c>
      <c r="G65" s="1">
        <v>4</v>
      </c>
      <c r="H65" s="1">
        <v>0</v>
      </c>
      <c r="I65" s="1">
        <v>1</v>
      </c>
      <c r="J65" s="2">
        <f t="shared" si="1"/>
        <v>28</v>
      </c>
      <c r="K65" s="2">
        <v>16064</v>
      </c>
      <c r="L65" s="2">
        <f t="shared" si="2"/>
        <v>16063.999999999998</v>
      </c>
      <c r="M65" s="1">
        <f t="shared" si="3"/>
        <v>121</v>
      </c>
      <c r="N65" s="1">
        <v>0</v>
      </c>
      <c r="O65" s="2">
        <f t="shared" si="0"/>
        <v>15942.999999999998</v>
      </c>
      <c r="P65" s="22"/>
      <c r="Q65" s="15" t="s">
        <v>389</v>
      </c>
      <c r="R65" s="15" t="s">
        <v>390</v>
      </c>
      <c r="S65" s="15" t="s">
        <v>391</v>
      </c>
      <c r="T65" s="15" t="s">
        <v>392</v>
      </c>
    </row>
    <row r="66" spans="1:20" s="3" customFormat="1" ht="24.75" customHeight="1">
      <c r="A66" s="21">
        <v>56</v>
      </c>
      <c r="B66" s="10">
        <v>2214821749</v>
      </c>
      <c r="C66" s="14" t="s">
        <v>378</v>
      </c>
      <c r="D66" s="14" t="s">
        <v>383</v>
      </c>
      <c r="E66" s="25" t="s">
        <v>26</v>
      </c>
      <c r="F66" s="11">
        <v>23</v>
      </c>
      <c r="G66" s="1">
        <v>4</v>
      </c>
      <c r="H66" s="1">
        <v>0</v>
      </c>
      <c r="I66" s="1">
        <v>1</v>
      </c>
      <c r="J66" s="2">
        <f t="shared" si="1"/>
        <v>28</v>
      </c>
      <c r="K66" s="2">
        <v>16064</v>
      </c>
      <c r="L66" s="2">
        <f t="shared" si="2"/>
        <v>16063.999999999998</v>
      </c>
      <c r="M66" s="1">
        <f t="shared" si="3"/>
        <v>121</v>
      </c>
      <c r="N66" s="1">
        <v>0</v>
      </c>
      <c r="O66" s="2">
        <f t="shared" si="0"/>
        <v>15942.999999999998</v>
      </c>
      <c r="P66" s="22"/>
      <c r="Q66" s="15" t="s">
        <v>59</v>
      </c>
      <c r="R66" s="15" t="s">
        <v>393</v>
      </c>
      <c r="S66" s="15" t="s">
        <v>394</v>
      </c>
      <c r="T66" s="15" t="s">
        <v>395</v>
      </c>
    </row>
    <row r="67" spans="1:20" s="3" customFormat="1" ht="24.75" customHeight="1">
      <c r="A67" s="21">
        <v>57</v>
      </c>
      <c r="B67" s="10">
        <v>2214805046</v>
      </c>
      <c r="C67" s="14" t="s">
        <v>310</v>
      </c>
      <c r="D67" s="14" t="s">
        <v>311</v>
      </c>
      <c r="E67" s="25" t="s">
        <v>26</v>
      </c>
      <c r="F67" s="11">
        <v>23</v>
      </c>
      <c r="G67" s="1">
        <v>4</v>
      </c>
      <c r="H67" s="1">
        <v>0</v>
      </c>
      <c r="I67" s="1">
        <v>1</v>
      </c>
      <c r="J67" s="2">
        <f t="shared" si="1"/>
        <v>28</v>
      </c>
      <c r="K67" s="2">
        <v>16064</v>
      </c>
      <c r="L67" s="2">
        <f t="shared" si="2"/>
        <v>16063.999999999998</v>
      </c>
      <c r="M67" s="1">
        <f t="shared" si="3"/>
        <v>121</v>
      </c>
      <c r="N67" s="1">
        <v>0</v>
      </c>
      <c r="O67" s="2">
        <f t="shared" si="0"/>
        <v>15942.999999999998</v>
      </c>
      <c r="P67" s="22"/>
      <c r="Q67" s="15" t="s">
        <v>31</v>
      </c>
      <c r="R67" s="15" t="s">
        <v>325</v>
      </c>
      <c r="S67" s="15" t="s">
        <v>323</v>
      </c>
      <c r="T67" s="15" t="s">
        <v>324</v>
      </c>
    </row>
    <row r="68" spans="1:20" s="28" customFormat="1" ht="24.75" customHeight="1">
      <c r="A68" s="21">
        <v>58</v>
      </c>
      <c r="B68" s="25">
        <v>1013752164</v>
      </c>
      <c r="C68" s="26" t="s">
        <v>168</v>
      </c>
      <c r="D68" s="14" t="s">
        <v>169</v>
      </c>
      <c r="E68" s="25" t="s">
        <v>26</v>
      </c>
      <c r="F68" s="11">
        <v>23</v>
      </c>
      <c r="G68" s="1">
        <v>4</v>
      </c>
      <c r="H68" s="1">
        <v>0</v>
      </c>
      <c r="I68" s="1">
        <v>1</v>
      </c>
      <c r="J68" s="2">
        <f t="shared" si="1"/>
        <v>28</v>
      </c>
      <c r="K68" s="27">
        <v>16064</v>
      </c>
      <c r="L68" s="27">
        <f t="shared" si="2"/>
        <v>16063.999999999998</v>
      </c>
      <c r="M68" s="1">
        <f t="shared" si="3"/>
        <v>121</v>
      </c>
      <c r="N68" s="1">
        <v>0</v>
      </c>
      <c r="O68" s="27">
        <f t="shared" si="0"/>
        <v>15942.999999999998</v>
      </c>
      <c r="P68" s="22"/>
      <c r="Q68" s="15" t="s">
        <v>62</v>
      </c>
      <c r="R68" s="15" t="s">
        <v>181</v>
      </c>
      <c r="S68" s="15" t="s">
        <v>182</v>
      </c>
      <c r="T68" s="15" t="s">
        <v>183</v>
      </c>
    </row>
    <row r="69" spans="1:20" s="3" customFormat="1" ht="24.75" customHeight="1">
      <c r="A69" s="21">
        <v>59</v>
      </c>
      <c r="B69" s="10">
        <v>2214805049</v>
      </c>
      <c r="C69" s="14" t="s">
        <v>312</v>
      </c>
      <c r="D69" s="14" t="s">
        <v>313</v>
      </c>
      <c r="E69" s="25" t="s">
        <v>26</v>
      </c>
      <c r="F69" s="11">
        <v>2</v>
      </c>
      <c r="G69" s="1">
        <v>0</v>
      </c>
      <c r="H69" s="1">
        <v>0</v>
      </c>
      <c r="I69" s="1">
        <v>0</v>
      </c>
      <c r="J69" s="2">
        <f t="shared" si="1"/>
        <v>2</v>
      </c>
      <c r="K69" s="2">
        <v>16064</v>
      </c>
      <c r="L69" s="2">
        <f t="shared" si="2"/>
        <v>1147.4285714285713</v>
      </c>
      <c r="M69" s="1">
        <f t="shared" si="3"/>
        <v>9</v>
      </c>
      <c r="N69" s="1">
        <v>0</v>
      </c>
      <c r="O69" s="2">
        <f t="shared" si="0"/>
        <v>1138.4285714285713</v>
      </c>
      <c r="P69" s="22"/>
      <c r="Q69" s="15" t="s">
        <v>57</v>
      </c>
      <c r="R69" s="15" t="s">
        <v>326</v>
      </c>
      <c r="S69" s="15" t="s">
        <v>327</v>
      </c>
      <c r="T69" s="15" t="s">
        <v>328</v>
      </c>
    </row>
    <row r="70" spans="1:20" s="3" customFormat="1" ht="24.75" customHeight="1">
      <c r="A70" s="21">
        <v>60</v>
      </c>
      <c r="B70" s="10">
        <v>2214805050</v>
      </c>
      <c r="C70" s="14" t="s">
        <v>314</v>
      </c>
      <c r="D70" s="14" t="s">
        <v>315</v>
      </c>
      <c r="E70" s="25" t="s">
        <v>26</v>
      </c>
      <c r="F70" s="11">
        <v>23</v>
      </c>
      <c r="G70" s="1">
        <v>4</v>
      </c>
      <c r="H70" s="1">
        <v>0</v>
      </c>
      <c r="I70" s="1">
        <v>1</v>
      </c>
      <c r="J70" s="2">
        <f aca="true" t="shared" si="4" ref="J70:J80">SUM(F70:I70)</f>
        <v>28</v>
      </c>
      <c r="K70" s="2">
        <v>16064</v>
      </c>
      <c r="L70" s="2">
        <f t="shared" si="2"/>
        <v>16063.999999999998</v>
      </c>
      <c r="M70" s="1">
        <f t="shared" si="3"/>
        <v>121</v>
      </c>
      <c r="N70" s="1">
        <v>0</v>
      </c>
      <c r="O70" s="2">
        <f t="shared" si="0"/>
        <v>15942.999999999998</v>
      </c>
      <c r="P70" s="22"/>
      <c r="Q70" s="15" t="s">
        <v>48</v>
      </c>
      <c r="R70" s="15" t="s">
        <v>329</v>
      </c>
      <c r="S70" s="15" t="s">
        <v>75</v>
      </c>
      <c r="T70" s="15" t="s">
        <v>330</v>
      </c>
    </row>
    <row r="71" spans="1:20" s="3" customFormat="1" ht="24.75" customHeight="1">
      <c r="A71" s="21">
        <v>61</v>
      </c>
      <c r="B71" s="10">
        <v>2214805054</v>
      </c>
      <c r="C71" s="14" t="s">
        <v>83</v>
      </c>
      <c r="D71" s="14" t="s">
        <v>316</v>
      </c>
      <c r="E71" s="25" t="s">
        <v>26</v>
      </c>
      <c r="F71" s="11">
        <v>23</v>
      </c>
      <c r="G71" s="1">
        <v>4</v>
      </c>
      <c r="H71" s="1">
        <v>0</v>
      </c>
      <c r="I71" s="1">
        <v>1</v>
      </c>
      <c r="J71" s="2">
        <f t="shared" si="4"/>
        <v>28</v>
      </c>
      <c r="K71" s="2">
        <v>16064</v>
      </c>
      <c r="L71" s="2">
        <f t="shared" si="2"/>
        <v>16063.999999999998</v>
      </c>
      <c r="M71" s="1">
        <f t="shared" si="3"/>
        <v>121</v>
      </c>
      <c r="N71" s="1">
        <v>0</v>
      </c>
      <c r="O71" s="2">
        <f t="shared" si="0"/>
        <v>15942.999999999998</v>
      </c>
      <c r="P71" s="22"/>
      <c r="Q71" s="15" t="s">
        <v>57</v>
      </c>
      <c r="R71" s="15" t="s">
        <v>331</v>
      </c>
      <c r="S71" s="15" t="s">
        <v>90</v>
      </c>
      <c r="T71" s="15" t="s">
        <v>58</v>
      </c>
    </row>
    <row r="72" spans="1:20" s="3" customFormat="1" ht="24.75" customHeight="1">
      <c r="A72" s="21">
        <v>62</v>
      </c>
      <c r="B72" s="10">
        <v>2214805058</v>
      </c>
      <c r="C72" s="14" t="s">
        <v>317</v>
      </c>
      <c r="D72" s="14" t="s">
        <v>318</v>
      </c>
      <c r="E72" s="25" t="s">
        <v>26</v>
      </c>
      <c r="F72" s="11">
        <v>21</v>
      </c>
      <c r="G72" s="1">
        <v>3</v>
      </c>
      <c r="H72" s="1">
        <v>0</v>
      </c>
      <c r="I72" s="1">
        <v>1</v>
      </c>
      <c r="J72" s="2">
        <f t="shared" si="4"/>
        <v>25</v>
      </c>
      <c r="K72" s="2">
        <v>16064</v>
      </c>
      <c r="L72" s="2">
        <f>(K72/D$8*J72)</f>
        <v>14342.857142857141</v>
      </c>
      <c r="M72" s="1">
        <f t="shared" si="3"/>
        <v>108</v>
      </c>
      <c r="N72" s="1">
        <v>0</v>
      </c>
      <c r="O72" s="2">
        <f>L72-M72-N72</f>
        <v>14234.857142857141</v>
      </c>
      <c r="P72" s="22"/>
      <c r="Q72" s="15" t="s">
        <v>48</v>
      </c>
      <c r="R72" s="15" t="s">
        <v>332</v>
      </c>
      <c r="S72" s="15" t="s">
        <v>333</v>
      </c>
      <c r="T72" s="15" t="s">
        <v>334</v>
      </c>
    </row>
    <row r="73" spans="1:20" s="3" customFormat="1" ht="24.75" customHeight="1">
      <c r="A73" s="21">
        <v>63</v>
      </c>
      <c r="B73" s="10">
        <v>2214805068</v>
      </c>
      <c r="C73" s="14" t="s">
        <v>319</v>
      </c>
      <c r="D73" s="14" t="s">
        <v>320</v>
      </c>
      <c r="E73" s="25" t="s">
        <v>26</v>
      </c>
      <c r="F73" s="11">
        <v>23</v>
      </c>
      <c r="G73" s="1">
        <v>4</v>
      </c>
      <c r="H73" s="1">
        <v>0</v>
      </c>
      <c r="I73" s="1">
        <v>1</v>
      </c>
      <c r="J73" s="2">
        <f t="shared" si="4"/>
        <v>28</v>
      </c>
      <c r="K73" s="2">
        <v>16064</v>
      </c>
      <c r="L73" s="2">
        <f t="shared" si="2"/>
        <v>16063.999999999998</v>
      </c>
      <c r="M73" s="1">
        <f t="shared" si="3"/>
        <v>121</v>
      </c>
      <c r="N73" s="1">
        <v>0</v>
      </c>
      <c r="O73" s="2">
        <f t="shared" si="0"/>
        <v>15942.999999999998</v>
      </c>
      <c r="P73" s="22"/>
      <c r="Q73" s="15" t="s">
        <v>29</v>
      </c>
      <c r="R73" s="15" t="s">
        <v>335</v>
      </c>
      <c r="S73" s="15" t="s">
        <v>336</v>
      </c>
      <c r="T73" s="15" t="s">
        <v>337</v>
      </c>
    </row>
    <row r="74" spans="1:20" s="3" customFormat="1" ht="24.75" customHeight="1">
      <c r="A74" s="21">
        <v>64</v>
      </c>
      <c r="B74" s="10">
        <v>2214599340</v>
      </c>
      <c r="C74" s="14" t="s">
        <v>398</v>
      </c>
      <c r="D74" s="14" t="s">
        <v>403</v>
      </c>
      <c r="E74" s="25" t="s">
        <v>26</v>
      </c>
      <c r="F74" s="11">
        <v>24</v>
      </c>
      <c r="G74" s="1">
        <v>4</v>
      </c>
      <c r="H74" s="1">
        <v>0</v>
      </c>
      <c r="I74" s="1">
        <v>0</v>
      </c>
      <c r="J74" s="2">
        <f aca="true" t="shared" si="5" ref="J74:J79">SUM(F74:I74)</f>
        <v>28</v>
      </c>
      <c r="K74" s="2">
        <v>16064</v>
      </c>
      <c r="L74" s="2">
        <f aca="true" t="shared" si="6" ref="L74:L79">(K74/D$8*J74)</f>
        <v>16063.999999999998</v>
      </c>
      <c r="M74" s="1">
        <f t="shared" si="3"/>
        <v>121</v>
      </c>
      <c r="N74" s="1">
        <v>0</v>
      </c>
      <c r="O74" s="2">
        <f aca="true" t="shared" si="7" ref="O74:O79">L74-M74-N74</f>
        <v>15942.999999999998</v>
      </c>
      <c r="P74" s="22"/>
      <c r="Q74" s="15" t="s">
        <v>48</v>
      </c>
      <c r="R74" s="15" t="s">
        <v>407</v>
      </c>
      <c r="S74" s="15" t="s">
        <v>408</v>
      </c>
      <c r="T74" s="15" t="s">
        <v>409</v>
      </c>
    </row>
    <row r="75" spans="1:20" s="3" customFormat="1" ht="24.75" customHeight="1">
      <c r="A75" s="21">
        <v>65</v>
      </c>
      <c r="B75" s="10">
        <v>2214706333</v>
      </c>
      <c r="C75" s="14" t="s">
        <v>36</v>
      </c>
      <c r="D75" s="14" t="s">
        <v>404</v>
      </c>
      <c r="E75" s="25" t="s">
        <v>26</v>
      </c>
      <c r="F75" s="11">
        <v>14</v>
      </c>
      <c r="G75" s="1">
        <v>2</v>
      </c>
      <c r="H75" s="1">
        <v>0</v>
      </c>
      <c r="I75" s="1">
        <v>0</v>
      </c>
      <c r="J75" s="2">
        <f t="shared" si="5"/>
        <v>16</v>
      </c>
      <c r="K75" s="2">
        <v>16064</v>
      </c>
      <c r="L75" s="2">
        <f t="shared" si="6"/>
        <v>9179.42857142857</v>
      </c>
      <c r="M75" s="1">
        <f t="shared" si="3"/>
        <v>69</v>
      </c>
      <c r="N75" s="1">
        <v>0</v>
      </c>
      <c r="O75" s="2">
        <f t="shared" si="7"/>
        <v>9110.42857142857</v>
      </c>
      <c r="P75" s="22"/>
      <c r="Q75" s="15" t="s">
        <v>410</v>
      </c>
      <c r="R75" s="15" t="s">
        <v>411</v>
      </c>
      <c r="S75" s="15" t="s">
        <v>412</v>
      </c>
      <c r="T75" s="15" t="s">
        <v>413</v>
      </c>
    </row>
    <row r="76" spans="1:20" s="3" customFormat="1" ht="24.75" customHeight="1">
      <c r="A76" s="21">
        <v>66</v>
      </c>
      <c r="B76" s="10">
        <v>2214710114</v>
      </c>
      <c r="C76" s="14" t="s">
        <v>399</v>
      </c>
      <c r="D76" s="14" t="s">
        <v>35</v>
      </c>
      <c r="E76" s="25" t="s">
        <v>26</v>
      </c>
      <c r="F76" s="11">
        <v>23</v>
      </c>
      <c r="G76" s="1">
        <v>4</v>
      </c>
      <c r="H76" s="1">
        <v>0</v>
      </c>
      <c r="I76" s="1">
        <v>0</v>
      </c>
      <c r="J76" s="2">
        <f t="shared" si="5"/>
        <v>27</v>
      </c>
      <c r="K76" s="2">
        <v>16064</v>
      </c>
      <c r="L76" s="2">
        <f t="shared" si="6"/>
        <v>15490.285714285714</v>
      </c>
      <c r="M76" s="1">
        <f t="shared" si="3"/>
        <v>117</v>
      </c>
      <c r="N76" s="1">
        <v>0</v>
      </c>
      <c r="O76" s="2">
        <f t="shared" si="7"/>
        <v>15373.285714285714</v>
      </c>
      <c r="P76" s="22"/>
      <c r="Q76" s="15" t="s">
        <v>31</v>
      </c>
      <c r="R76" s="15" t="s">
        <v>414</v>
      </c>
      <c r="S76" s="15" t="s">
        <v>39</v>
      </c>
      <c r="T76" s="15" t="s">
        <v>40</v>
      </c>
    </row>
    <row r="77" spans="1:20" s="3" customFormat="1" ht="24.75" customHeight="1">
      <c r="A77" s="21">
        <v>67</v>
      </c>
      <c r="B77" s="10">
        <v>2214393875</v>
      </c>
      <c r="C77" s="14" t="s">
        <v>400</v>
      </c>
      <c r="D77" s="14" t="s">
        <v>405</v>
      </c>
      <c r="E77" s="25" t="s">
        <v>26</v>
      </c>
      <c r="F77" s="11">
        <v>24</v>
      </c>
      <c r="G77" s="1">
        <v>4</v>
      </c>
      <c r="H77" s="1">
        <v>0</v>
      </c>
      <c r="I77" s="1">
        <v>0</v>
      </c>
      <c r="J77" s="2">
        <f t="shared" si="5"/>
        <v>28</v>
      </c>
      <c r="K77" s="2">
        <v>16064</v>
      </c>
      <c r="L77" s="2">
        <f t="shared" si="6"/>
        <v>16063.999999999998</v>
      </c>
      <c r="M77" s="1">
        <f>ROUNDUP(L77*0.75%,0)</f>
        <v>121</v>
      </c>
      <c r="N77" s="1">
        <v>0</v>
      </c>
      <c r="O77" s="2">
        <f t="shared" si="7"/>
        <v>15942.999999999998</v>
      </c>
      <c r="P77" s="22"/>
      <c r="Q77" s="15" t="s">
        <v>29</v>
      </c>
      <c r="R77" s="15" t="s">
        <v>415</v>
      </c>
      <c r="S77" s="15" t="s">
        <v>416</v>
      </c>
      <c r="T77" s="15" t="s">
        <v>417</v>
      </c>
    </row>
    <row r="78" spans="1:20" s="3" customFormat="1" ht="24.75" customHeight="1">
      <c r="A78" s="21">
        <v>68</v>
      </c>
      <c r="B78" s="10">
        <v>2214647410</v>
      </c>
      <c r="C78" s="14" t="s">
        <v>401</v>
      </c>
      <c r="D78" s="14" t="s">
        <v>406</v>
      </c>
      <c r="E78" s="25" t="s">
        <v>26</v>
      </c>
      <c r="F78" s="11">
        <v>24</v>
      </c>
      <c r="G78" s="1">
        <v>4</v>
      </c>
      <c r="H78" s="1">
        <v>0</v>
      </c>
      <c r="I78" s="1">
        <v>0</v>
      </c>
      <c r="J78" s="2">
        <f t="shared" si="5"/>
        <v>28</v>
      </c>
      <c r="K78" s="2">
        <v>16064</v>
      </c>
      <c r="L78" s="2">
        <f t="shared" si="6"/>
        <v>16063.999999999998</v>
      </c>
      <c r="M78" s="1">
        <f>ROUNDUP(L78*0.75%,0)</f>
        <v>121</v>
      </c>
      <c r="N78" s="1">
        <v>0</v>
      </c>
      <c r="O78" s="2">
        <f t="shared" si="7"/>
        <v>15942.999999999998</v>
      </c>
      <c r="P78" s="22"/>
      <c r="Q78" s="15" t="s">
        <v>31</v>
      </c>
      <c r="R78" s="15" t="s">
        <v>418</v>
      </c>
      <c r="S78" s="15" t="s">
        <v>419</v>
      </c>
      <c r="T78" s="15" t="s">
        <v>420</v>
      </c>
    </row>
    <row r="79" spans="1:20" s="3" customFormat="1" ht="24.75" customHeight="1">
      <c r="A79" s="21">
        <v>69</v>
      </c>
      <c r="B79" s="10">
        <v>1014254556</v>
      </c>
      <c r="C79" s="14" t="s">
        <v>402</v>
      </c>
      <c r="D79" s="14" t="s">
        <v>382</v>
      </c>
      <c r="E79" s="25" t="s">
        <v>26</v>
      </c>
      <c r="F79" s="11">
        <v>12</v>
      </c>
      <c r="G79" s="1">
        <v>2</v>
      </c>
      <c r="H79" s="1">
        <v>0</v>
      </c>
      <c r="I79" s="1">
        <v>0</v>
      </c>
      <c r="J79" s="2">
        <f t="shared" si="5"/>
        <v>14</v>
      </c>
      <c r="K79" s="2">
        <v>16064</v>
      </c>
      <c r="L79" s="2">
        <f t="shared" si="6"/>
        <v>8031.999999999999</v>
      </c>
      <c r="M79" s="1">
        <f>ROUNDUP(L79*0.75%,0)</f>
        <v>61</v>
      </c>
      <c r="N79" s="1">
        <v>0</v>
      </c>
      <c r="O79" s="2">
        <f t="shared" si="7"/>
        <v>7970.999999999999</v>
      </c>
      <c r="P79" s="22"/>
      <c r="Q79" s="15" t="s">
        <v>48</v>
      </c>
      <c r="R79" s="15" t="s">
        <v>421</v>
      </c>
      <c r="S79" s="15" t="s">
        <v>422</v>
      </c>
      <c r="T79" s="15" t="s">
        <v>423</v>
      </c>
    </row>
    <row r="80" spans="1:20" s="3" customFormat="1" ht="24.75" customHeight="1" thickBot="1">
      <c r="A80" s="21">
        <v>70</v>
      </c>
      <c r="B80" s="10">
        <v>2214805785</v>
      </c>
      <c r="C80" s="14" t="s">
        <v>321</v>
      </c>
      <c r="D80" s="14" t="s">
        <v>322</v>
      </c>
      <c r="E80" s="25" t="s">
        <v>167</v>
      </c>
      <c r="F80" s="11">
        <v>23</v>
      </c>
      <c r="G80" s="1">
        <v>4</v>
      </c>
      <c r="H80" s="1">
        <v>0</v>
      </c>
      <c r="I80" s="1">
        <v>1</v>
      </c>
      <c r="J80" s="2">
        <f t="shared" si="4"/>
        <v>28</v>
      </c>
      <c r="K80" s="2">
        <v>17693</v>
      </c>
      <c r="L80" s="2">
        <f>(K80/D$8*J80)</f>
        <v>17693</v>
      </c>
      <c r="M80" s="1">
        <f>ROUNDUP(L80*0.75%,0)</f>
        <v>133</v>
      </c>
      <c r="N80" s="1">
        <v>0</v>
      </c>
      <c r="O80" s="2">
        <f>L80-M80-N80</f>
        <v>17560</v>
      </c>
      <c r="P80" s="22"/>
      <c r="Q80" s="15" t="s">
        <v>88</v>
      </c>
      <c r="R80" s="15" t="s">
        <v>338</v>
      </c>
      <c r="S80" s="15" t="s">
        <v>30</v>
      </c>
      <c r="T80" s="15" t="s">
        <v>116</v>
      </c>
    </row>
    <row r="81" spans="1:20" s="8" customFormat="1" ht="30" customHeight="1" thickBot="1">
      <c r="A81" s="87" t="s">
        <v>3</v>
      </c>
      <c r="B81" s="88"/>
      <c r="C81" s="88"/>
      <c r="D81" s="32"/>
      <c r="E81" s="32"/>
      <c r="F81" s="23">
        <f>SUM(F11:F80)</f>
        <v>1496</v>
      </c>
      <c r="G81" s="23">
        <f>SUM(G11:G80)</f>
        <v>256</v>
      </c>
      <c r="H81" s="23">
        <f>SUM(H11:H80)</f>
        <v>0</v>
      </c>
      <c r="I81" s="23">
        <f>SUM(I11:I80)</f>
        <v>70</v>
      </c>
      <c r="J81" s="23">
        <f>SUM(J11:J80)</f>
        <v>1822</v>
      </c>
      <c r="K81" s="23"/>
      <c r="L81" s="23">
        <f>SUM(L11:L80)</f>
        <v>1094371.9999999998</v>
      </c>
      <c r="M81" s="23">
        <f>SUM(M11:M80)</f>
        <v>8244</v>
      </c>
      <c r="N81" s="23">
        <f>SUM(N11:N80)</f>
        <v>0</v>
      </c>
      <c r="O81" s="23">
        <f>SUM(O11:O80)</f>
        <v>1086127.9999999998</v>
      </c>
      <c r="P81" s="24"/>
      <c r="Q81" s="15"/>
      <c r="R81" s="15"/>
      <c r="S81" s="15"/>
      <c r="T81" s="15"/>
    </row>
    <row r="82" spans="17:20" ht="12.75">
      <c r="Q82" s="15"/>
      <c r="R82" s="15"/>
      <c r="S82" s="15"/>
      <c r="T82" s="15"/>
    </row>
    <row r="87" spans="3:20" s="9" customFormat="1" ht="12.75">
      <c r="C87" s="4"/>
      <c r="D87" s="4"/>
      <c r="E87" s="4"/>
      <c r="F87" s="4"/>
      <c r="I87" s="4"/>
      <c r="J87" s="4"/>
      <c r="P87" s="4"/>
      <c r="Q87" s="4"/>
      <c r="R87" s="4"/>
      <c r="S87" s="4"/>
      <c r="T87" s="4"/>
    </row>
    <row r="89" spans="3:20" s="9" customFormat="1" ht="12.75">
      <c r="C89" s="4"/>
      <c r="D89" s="4"/>
      <c r="E89" s="4"/>
      <c r="F89" s="4"/>
      <c r="G89" s="4"/>
      <c r="H89" s="4"/>
      <c r="I89" s="4"/>
      <c r="J89" s="4"/>
      <c r="K89" s="13"/>
      <c r="P89" s="4"/>
      <c r="Q89" s="4"/>
      <c r="R89" s="4"/>
      <c r="S89" s="4"/>
      <c r="T89" s="4"/>
    </row>
    <row r="90" spans="3:20" s="9" customFormat="1" ht="12.75">
      <c r="C90" s="4"/>
      <c r="D90" s="4"/>
      <c r="E90" s="4"/>
      <c r="F90" s="4"/>
      <c r="G90" s="4"/>
      <c r="H90" s="4"/>
      <c r="I90" s="4"/>
      <c r="J90" s="4"/>
      <c r="K90" s="13"/>
      <c r="P90" s="4"/>
      <c r="Q90" s="4"/>
      <c r="R90" s="4"/>
      <c r="S90" s="4"/>
      <c r="T90" s="4"/>
    </row>
    <row r="91" spans="3:20" s="9" customFormat="1" ht="12.75">
      <c r="C91" s="4"/>
      <c r="D91" s="4"/>
      <c r="E91" s="4"/>
      <c r="F91" s="4"/>
      <c r="G91" s="4"/>
      <c r="H91" s="4"/>
      <c r="I91" s="4"/>
      <c r="J91" s="4"/>
      <c r="K91" s="13"/>
      <c r="P91" s="4"/>
      <c r="Q91" s="4"/>
      <c r="R91" s="4"/>
      <c r="S91" s="4"/>
      <c r="T91" s="4"/>
    </row>
  </sheetData>
  <sheetProtection/>
  <autoFilter ref="A10:T81"/>
  <mergeCells count="4">
    <mergeCell ref="A2:P2"/>
    <mergeCell ref="A3:P3"/>
    <mergeCell ref="A8:C8"/>
    <mergeCell ref="A81:C81"/>
  </mergeCells>
  <conditionalFormatting sqref="B81:B65536 B1:B12">
    <cfRule type="duplicateValues" priority="16" dxfId="0" stopIfTrue="1">
      <formula>AND(COUNTIF($B$81:$B$65536,B1)+COUNTIF($B$1:$B$12,B1)&gt;1,NOT(ISBLANK(B1)))</formula>
    </cfRule>
  </conditionalFormatting>
  <conditionalFormatting sqref="B80">
    <cfRule type="duplicateValues" priority="15" dxfId="0" stopIfTrue="1">
      <formula>AND(COUNTIF($B$80:$B$80,B80)&gt;1,NOT(ISBLANK(B80)))</formula>
    </cfRule>
  </conditionalFormatting>
  <conditionalFormatting sqref="B80">
    <cfRule type="duplicateValues" priority="14" dxfId="0" stopIfTrue="1">
      <formula>AND(COUNTIF($B$80:$B$80,B80)&gt;1,NOT(ISBLANK(B80)))</formula>
    </cfRule>
  </conditionalFormatting>
  <conditionalFormatting sqref="B72">
    <cfRule type="duplicateValues" priority="13" dxfId="0" stopIfTrue="1">
      <formula>AND(COUNTIF($B$72:$B$72,B72)&gt;1,NOT(ISBLANK(B72)))</formula>
    </cfRule>
  </conditionalFormatting>
  <conditionalFormatting sqref="B72">
    <cfRule type="duplicateValues" priority="12" dxfId="0" stopIfTrue="1">
      <formula>AND(COUNTIF($B$72:$B$72,B72)&gt;1,NOT(ISBLANK(B72)))</formula>
    </cfRule>
  </conditionalFormatting>
  <conditionalFormatting sqref="B59:B65536 B1:B40 B48:B57">
    <cfRule type="duplicateValues" priority="11" dxfId="0" stopIfTrue="1">
      <formula>AND(COUNTIF($B$59:$B$65536,B1)+COUNTIF($B$1:$B$40,B1)+COUNTIF($B$48:$B$57,B1)&gt;1,NOT(ISBLANK(B1)))</formula>
    </cfRule>
  </conditionalFormatting>
  <conditionalFormatting sqref="B58">
    <cfRule type="duplicateValues" priority="10" dxfId="0" stopIfTrue="1">
      <formula>AND(COUNTIF($B$58:$B$58,B58)&gt;1,NOT(ISBLANK(B58)))</formula>
    </cfRule>
  </conditionalFormatting>
  <conditionalFormatting sqref="B58">
    <cfRule type="duplicateValues" priority="9" dxfId="0" stopIfTrue="1">
      <formula>AND(COUNTIF($B$58:$B$58,B58)&gt;1,NOT(ISBLANK(B58)))</formula>
    </cfRule>
  </conditionalFormatting>
  <conditionalFormatting sqref="B58">
    <cfRule type="duplicateValues" priority="8" dxfId="0" stopIfTrue="1">
      <formula>AND(COUNTIF($B$58:$B$58,B58)&gt;1,NOT(ISBLANK(B58)))</formula>
    </cfRule>
  </conditionalFormatting>
  <conditionalFormatting sqref="R81:R65536 R1:R10">
    <cfRule type="duplicateValues" priority="7" dxfId="0" stopIfTrue="1">
      <formula>AND(COUNTIF($R$81:$R$65536,R1)+COUNTIF($R$1:$R$10,R1)&gt;1,NOT(ISBLANK(R1)))</formula>
    </cfRule>
  </conditionalFormatting>
  <conditionalFormatting sqref="B48:B52 B37:B40">
    <cfRule type="duplicateValues" priority="17" dxfId="0" stopIfTrue="1">
      <formula>AND(COUNTIF($B$48:$B$52,B37)+COUNTIF($B$37:$B$40,B37)&gt;1,NOT(ISBLANK(B37)))</formula>
    </cfRule>
  </conditionalFormatting>
  <conditionalFormatting sqref="B25:B34">
    <cfRule type="duplicateValues" priority="18" dxfId="0" stopIfTrue="1">
      <formula>AND(COUNTIF($B$25:$B$34,B25)&gt;1,NOT(ISBLANK(B25)))</formula>
    </cfRule>
  </conditionalFormatting>
  <conditionalFormatting sqref="B64:B71">
    <cfRule type="duplicateValues" priority="19" dxfId="0" stopIfTrue="1">
      <formula>AND(COUNTIF($B$64:$B$71,B64)&gt;1,NOT(ISBLANK(B64)))</formula>
    </cfRule>
  </conditionalFormatting>
  <conditionalFormatting sqref="B41:B43">
    <cfRule type="duplicateValues" priority="20" dxfId="0" stopIfTrue="1">
      <formula>AND(COUNTIF($B$41:$B$43,B41)&gt;1,NOT(ISBLANK(B41)))</formula>
    </cfRule>
  </conditionalFormatting>
  <conditionalFormatting sqref="B44:B47">
    <cfRule type="duplicateValues" priority="21" dxfId="0" stopIfTrue="1">
      <formula>AND(COUNTIF($B$44:$B$47,B44)&gt;1,NOT(ISBLANK(B44)))</formula>
    </cfRule>
  </conditionalFormatting>
  <conditionalFormatting sqref="B41:B47">
    <cfRule type="duplicateValues" priority="22" dxfId="0" stopIfTrue="1">
      <formula>AND(COUNTIF($B$41:$B$47,B41)&gt;1,NOT(ISBLANK(B41)))</formula>
    </cfRule>
  </conditionalFormatting>
  <conditionalFormatting sqref="B1:B65536">
    <cfRule type="duplicateValues" priority="2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B73:B79 B53:B57 B13:B19 B35:B36 B59:B63">
    <cfRule type="duplicateValues" priority="23" dxfId="0" stopIfTrue="1">
      <formula>AND(COUNTIF($B$73:$B$79,B13)+COUNTIF($B$53:$B$57,B13)+COUNTIF($B$13:$B$19,B13)+COUNTIF($B$35:$B$36,B13)+COUNTIF($B$59:$B$63,B13)&gt;1,NOT(ISBLANK(B13)))</formula>
    </cfRule>
  </conditionalFormatting>
  <conditionalFormatting sqref="B73:B79 B11:B40 B59:B63 B48:B57">
    <cfRule type="duplicateValues" priority="24" dxfId="0" stopIfTrue="1">
      <formula>AND(COUNTIF($B$73:$B$79,B11)+COUNTIF($B$11:$B$40,B11)+COUNTIF($B$59:$B$63,B11)+COUNTIF($B$48:$B$57,B11)&gt;1,NOT(ISBLANK(B11)))</formula>
    </cfRule>
  </conditionalFormatting>
  <conditionalFormatting sqref="R1:R65536">
    <cfRule type="duplicateValues" priority="1" dxfId="0" stopIfTrue="1">
      <formula>AND(COUNTIF($R$1:$R$65536,R1)&gt;1,NOT(ISBLANK(R1)))</formula>
    </cfRule>
  </conditionalFormatting>
  <conditionalFormatting sqref="B20:B24">
    <cfRule type="duplicateValues" priority="220" dxfId="0" stopIfTrue="1">
      <formula>AND(COUNTIF($B$20:$B$24,B20)&gt;1,NOT(ISBLANK(B20)))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showGridLines="0" view="pageBreakPreview" zoomScaleNormal="98" zoomScaleSheetLayoutView="100" zoomScalePageLayoutView="0" workbookViewId="0" topLeftCell="K73">
      <selection activeCell="U80" sqref="U80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20.25">
      <c r="A3" s="85" t="s">
        <v>456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45"/>
      <c r="E6" s="45"/>
      <c r="F6" s="45"/>
      <c r="G6" s="45"/>
      <c r="H6" s="45"/>
      <c r="I6" s="45"/>
      <c r="J6" s="45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6" t="s">
        <v>15</v>
      </c>
      <c r="B8" s="86"/>
      <c r="C8" s="86"/>
      <c r="D8" s="45">
        <v>31</v>
      </c>
      <c r="E8" s="45"/>
      <c r="F8" s="45"/>
      <c r="G8" s="45"/>
      <c r="H8" s="45"/>
      <c r="I8" s="45"/>
      <c r="J8" s="45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v>26</v>
      </c>
      <c r="G11" s="11">
        <v>4</v>
      </c>
      <c r="H11" s="1">
        <v>0</v>
      </c>
      <c r="I11" s="1">
        <v>1</v>
      </c>
      <c r="J11" s="2">
        <v>31</v>
      </c>
      <c r="K11" s="2">
        <v>16064</v>
      </c>
      <c r="L11" s="2">
        <f>(K11/D$8*J11)</f>
        <v>16064.000000000002</v>
      </c>
      <c r="M11" s="1">
        <f>ROUNDUP(L11*0.75%,0)</f>
        <v>121</v>
      </c>
      <c r="N11" s="1">
        <v>0</v>
      </c>
      <c r="O11" s="2">
        <f aca="true" t="shared" si="0" ref="O11:O74">L11-M11-N11</f>
        <v>15943.000000000002</v>
      </c>
      <c r="P11" s="22"/>
      <c r="Q11" s="15" t="s">
        <v>45</v>
      </c>
      <c r="R11" s="15" t="s">
        <v>61</v>
      </c>
      <c r="S11" s="15" t="s">
        <v>46</v>
      </c>
      <c r="T11" s="15" t="s">
        <v>47</v>
      </c>
    </row>
    <row r="12" spans="1:20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v>27</v>
      </c>
      <c r="G12" s="11">
        <v>4</v>
      </c>
      <c r="H12" s="1">
        <v>0</v>
      </c>
      <c r="I12" s="1">
        <v>0</v>
      </c>
      <c r="J12" s="2">
        <v>31</v>
      </c>
      <c r="K12" s="2">
        <v>19473</v>
      </c>
      <c r="L12" s="2">
        <f aca="true" t="shared" si="1" ref="L12:L75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 t="s">
        <v>76</v>
      </c>
      <c r="T12" s="15" t="s">
        <v>77</v>
      </c>
    </row>
    <row r="13" spans="1:20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v>26</v>
      </c>
      <c r="G13" s="11">
        <v>4</v>
      </c>
      <c r="H13" s="1">
        <v>0</v>
      </c>
      <c r="I13" s="1">
        <v>1</v>
      </c>
      <c r="J13" s="2">
        <v>31</v>
      </c>
      <c r="K13" s="2">
        <v>17693</v>
      </c>
      <c r="L13" s="2">
        <f t="shared" si="1"/>
        <v>17693</v>
      </c>
      <c r="M13" s="1">
        <f aca="true" t="shared" si="2" ref="M13:M76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 t="s">
        <v>98</v>
      </c>
      <c r="T13" s="15" t="s">
        <v>99</v>
      </c>
    </row>
    <row r="14" spans="1:20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v>26</v>
      </c>
      <c r="G14" s="11">
        <v>4</v>
      </c>
      <c r="H14" s="1">
        <v>0</v>
      </c>
      <c r="I14" s="1">
        <v>1</v>
      </c>
      <c r="J14" s="2">
        <v>31</v>
      </c>
      <c r="K14" s="2">
        <v>17693</v>
      </c>
      <c r="L14" s="2">
        <f t="shared" si="1"/>
        <v>17693</v>
      </c>
      <c r="M14" s="1">
        <f t="shared" si="2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 t="s">
        <v>100</v>
      </c>
      <c r="T14" s="15" t="s">
        <v>261</v>
      </c>
    </row>
    <row r="15" spans="1:20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v>27</v>
      </c>
      <c r="G15" s="11">
        <v>4</v>
      </c>
      <c r="H15" s="1">
        <v>0</v>
      </c>
      <c r="I15" s="1">
        <v>0</v>
      </c>
      <c r="J15" s="2">
        <v>31</v>
      </c>
      <c r="K15" s="2">
        <v>17693</v>
      </c>
      <c r="L15" s="2">
        <f t="shared" si="1"/>
        <v>17693</v>
      </c>
      <c r="M15" s="1">
        <f t="shared" si="2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 t="s">
        <v>73</v>
      </c>
      <c r="T15" s="15" t="s">
        <v>74</v>
      </c>
    </row>
    <row r="16" spans="1:20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v>27</v>
      </c>
      <c r="G16" s="11">
        <v>4</v>
      </c>
      <c r="H16" s="1">
        <v>0</v>
      </c>
      <c r="I16" s="1">
        <v>0</v>
      </c>
      <c r="J16" s="2">
        <v>31</v>
      </c>
      <c r="K16" s="2">
        <v>16064</v>
      </c>
      <c r="L16" s="2">
        <f t="shared" si="1"/>
        <v>16064.000000000002</v>
      </c>
      <c r="M16" s="1">
        <f t="shared" si="2"/>
        <v>121</v>
      </c>
      <c r="N16" s="1">
        <v>0</v>
      </c>
      <c r="O16" s="2">
        <f t="shared" si="0"/>
        <v>15943.000000000002</v>
      </c>
      <c r="P16" s="22"/>
      <c r="Q16" s="15" t="s">
        <v>31</v>
      </c>
      <c r="R16" s="15" t="s">
        <v>144</v>
      </c>
      <c r="S16" s="15" t="s">
        <v>145</v>
      </c>
      <c r="T16" s="15" t="s">
        <v>146</v>
      </c>
    </row>
    <row r="17" spans="1:20" s="3" customFormat="1" ht="24.75" customHeight="1">
      <c r="A17" s="21">
        <v>7</v>
      </c>
      <c r="B17" s="10">
        <v>2214809717</v>
      </c>
      <c r="C17" s="14" t="s">
        <v>339</v>
      </c>
      <c r="D17" s="14" t="s">
        <v>340</v>
      </c>
      <c r="E17" s="25" t="s">
        <v>26</v>
      </c>
      <c r="F17" s="11">
        <v>0</v>
      </c>
      <c r="G17" s="11">
        <v>0</v>
      </c>
      <c r="H17" s="1">
        <v>0</v>
      </c>
      <c r="I17" s="1">
        <v>0</v>
      </c>
      <c r="J17" s="2">
        <v>0</v>
      </c>
      <c r="K17" s="2">
        <v>16064</v>
      </c>
      <c r="L17" s="2">
        <f t="shared" si="1"/>
        <v>0</v>
      </c>
      <c r="M17" s="1">
        <f t="shared" si="2"/>
        <v>0</v>
      </c>
      <c r="N17" s="1">
        <v>0</v>
      </c>
      <c r="O17" s="2">
        <f t="shared" si="0"/>
        <v>0</v>
      </c>
      <c r="P17" s="22"/>
      <c r="Q17" s="15" t="s">
        <v>43</v>
      </c>
      <c r="R17" s="15" t="s">
        <v>347</v>
      </c>
      <c r="S17" s="15" t="s">
        <v>348</v>
      </c>
      <c r="T17" s="15" t="s">
        <v>349</v>
      </c>
    </row>
    <row r="18" spans="1:20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v>26</v>
      </c>
      <c r="G18" s="11">
        <v>4</v>
      </c>
      <c r="H18" s="1">
        <v>0</v>
      </c>
      <c r="I18" s="1">
        <v>1</v>
      </c>
      <c r="J18" s="2">
        <v>31</v>
      </c>
      <c r="K18" s="2">
        <v>16064</v>
      </c>
      <c r="L18" s="2">
        <f t="shared" si="1"/>
        <v>16064.000000000002</v>
      </c>
      <c r="M18" s="1">
        <f t="shared" si="2"/>
        <v>121</v>
      </c>
      <c r="N18" s="1">
        <v>0</v>
      </c>
      <c r="O18" s="2">
        <f t="shared" si="0"/>
        <v>15943.000000000002</v>
      </c>
      <c r="P18" s="22"/>
      <c r="Q18" s="15" t="s">
        <v>350</v>
      </c>
      <c r="R18" s="15" t="s">
        <v>351</v>
      </c>
      <c r="S18" s="15" t="s">
        <v>297</v>
      </c>
      <c r="T18" s="15" t="s">
        <v>352</v>
      </c>
    </row>
    <row r="19" spans="1:20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v>23</v>
      </c>
      <c r="G19" s="11">
        <v>4</v>
      </c>
      <c r="H19" s="1">
        <v>0</v>
      </c>
      <c r="I19" s="1">
        <v>1</v>
      </c>
      <c r="J19" s="2">
        <v>28</v>
      </c>
      <c r="K19" s="2">
        <v>16064</v>
      </c>
      <c r="L19" s="2">
        <f t="shared" si="1"/>
        <v>14509.419354838712</v>
      </c>
      <c r="M19" s="1">
        <f t="shared" si="2"/>
        <v>109</v>
      </c>
      <c r="N19" s="1">
        <v>0</v>
      </c>
      <c r="O19" s="2">
        <f t="shared" si="0"/>
        <v>14400.419354838712</v>
      </c>
      <c r="P19" s="22"/>
      <c r="Q19" s="15" t="s">
        <v>162</v>
      </c>
      <c r="R19" s="15" t="s">
        <v>163</v>
      </c>
      <c r="S19" s="15" t="s">
        <v>164</v>
      </c>
      <c r="T19" s="15" t="s">
        <v>165</v>
      </c>
    </row>
    <row r="20" spans="1:20" s="3" customFormat="1" ht="24.75" customHeight="1">
      <c r="A20" s="21">
        <v>10</v>
      </c>
      <c r="B20" s="10">
        <v>2214809723</v>
      </c>
      <c r="C20" s="14" t="s">
        <v>345</v>
      </c>
      <c r="D20" s="14" t="s">
        <v>346</v>
      </c>
      <c r="E20" s="25" t="s">
        <v>26</v>
      </c>
      <c r="F20" s="11">
        <v>26</v>
      </c>
      <c r="G20" s="11">
        <v>4</v>
      </c>
      <c r="H20" s="1">
        <v>0</v>
      </c>
      <c r="I20" s="1">
        <v>1</v>
      </c>
      <c r="J20" s="2">
        <v>31</v>
      </c>
      <c r="K20" s="2">
        <v>16064</v>
      </c>
      <c r="L20" s="2">
        <f t="shared" si="1"/>
        <v>16064.000000000002</v>
      </c>
      <c r="M20" s="1">
        <f t="shared" si="2"/>
        <v>121</v>
      </c>
      <c r="N20" s="1">
        <v>0</v>
      </c>
      <c r="O20" s="2">
        <f t="shared" si="0"/>
        <v>15943.000000000002</v>
      </c>
      <c r="P20" s="22"/>
      <c r="Q20" s="15" t="s">
        <v>29</v>
      </c>
      <c r="R20" s="15" t="s">
        <v>355</v>
      </c>
      <c r="S20" s="15" t="s">
        <v>356</v>
      </c>
      <c r="T20" s="15" t="s">
        <v>357</v>
      </c>
    </row>
    <row r="21" spans="1:20" s="3" customFormat="1" ht="24.75" customHeight="1">
      <c r="A21" s="21">
        <v>11</v>
      </c>
      <c r="B21" s="10">
        <v>2214716102</v>
      </c>
      <c r="C21" s="14" t="s">
        <v>242</v>
      </c>
      <c r="D21" s="14" t="s">
        <v>112</v>
      </c>
      <c r="E21" s="25" t="s">
        <v>26</v>
      </c>
      <c r="F21" s="11">
        <v>12</v>
      </c>
      <c r="G21" s="11">
        <v>2</v>
      </c>
      <c r="H21" s="1">
        <v>0</v>
      </c>
      <c r="I21" s="1">
        <v>0</v>
      </c>
      <c r="J21" s="2">
        <v>14</v>
      </c>
      <c r="K21" s="2">
        <v>16064</v>
      </c>
      <c r="L21" s="2">
        <f t="shared" si="1"/>
        <v>7254.709677419356</v>
      </c>
      <c r="M21" s="1">
        <f t="shared" si="2"/>
        <v>55</v>
      </c>
      <c r="N21" s="1">
        <v>0</v>
      </c>
      <c r="O21" s="2">
        <f t="shared" si="0"/>
        <v>7199.709677419356</v>
      </c>
      <c r="P21" s="22"/>
      <c r="Q21" s="15" t="s">
        <v>29</v>
      </c>
      <c r="R21" s="15" t="s">
        <v>273</v>
      </c>
      <c r="S21" s="15" t="s">
        <v>63</v>
      </c>
      <c r="T21" s="15" t="s">
        <v>122</v>
      </c>
    </row>
    <row r="22" spans="1:20" s="3" customFormat="1" ht="24.75" customHeight="1">
      <c r="A22" s="21">
        <v>12</v>
      </c>
      <c r="B22" s="10">
        <v>2214747111</v>
      </c>
      <c r="C22" s="14" t="s">
        <v>194</v>
      </c>
      <c r="D22" s="14" t="s">
        <v>195</v>
      </c>
      <c r="E22" s="25" t="s">
        <v>87</v>
      </c>
      <c r="F22" s="11">
        <v>26</v>
      </c>
      <c r="G22" s="11">
        <v>4</v>
      </c>
      <c r="H22" s="1">
        <v>0</v>
      </c>
      <c r="I22" s="1">
        <v>1</v>
      </c>
      <c r="J22" s="2">
        <v>31</v>
      </c>
      <c r="K22" s="2">
        <v>17693</v>
      </c>
      <c r="L22" s="2">
        <f t="shared" si="1"/>
        <v>17693</v>
      </c>
      <c r="M22" s="1">
        <f t="shared" si="2"/>
        <v>133</v>
      </c>
      <c r="N22" s="1">
        <v>0</v>
      </c>
      <c r="O22" s="2">
        <f t="shared" si="0"/>
        <v>17560</v>
      </c>
      <c r="P22" s="22"/>
      <c r="Q22" s="15" t="s">
        <v>214</v>
      </c>
      <c r="R22" s="15" t="s">
        <v>215</v>
      </c>
      <c r="S22" s="15" t="s">
        <v>216</v>
      </c>
      <c r="T22" s="15" t="s">
        <v>217</v>
      </c>
    </row>
    <row r="23" spans="1:20" s="3" customFormat="1" ht="24.75" customHeight="1">
      <c r="A23" s="21">
        <v>13</v>
      </c>
      <c r="B23" s="10">
        <v>2214273439</v>
      </c>
      <c r="C23" s="14" t="s">
        <v>196</v>
      </c>
      <c r="D23" s="14" t="s">
        <v>197</v>
      </c>
      <c r="E23" s="25" t="s">
        <v>128</v>
      </c>
      <c r="F23" s="11">
        <v>25</v>
      </c>
      <c r="G23" s="11">
        <v>4</v>
      </c>
      <c r="H23" s="1">
        <v>0</v>
      </c>
      <c r="I23" s="1">
        <v>2</v>
      </c>
      <c r="J23" s="2">
        <v>31</v>
      </c>
      <c r="K23" s="2">
        <v>16064</v>
      </c>
      <c r="L23" s="2">
        <f t="shared" si="1"/>
        <v>16064.000000000002</v>
      </c>
      <c r="M23" s="1">
        <f t="shared" si="2"/>
        <v>121</v>
      </c>
      <c r="N23" s="1">
        <v>0</v>
      </c>
      <c r="O23" s="2">
        <f t="shared" si="0"/>
        <v>15943.000000000002</v>
      </c>
      <c r="P23" s="22"/>
      <c r="Q23" s="15" t="s">
        <v>48</v>
      </c>
      <c r="R23" s="15" t="s">
        <v>218</v>
      </c>
      <c r="S23" s="15" t="s">
        <v>153</v>
      </c>
      <c r="T23" s="15" t="s">
        <v>154</v>
      </c>
    </row>
    <row r="24" spans="1:20" s="41" customFormat="1" ht="24.75" customHeight="1">
      <c r="A24" s="21">
        <v>14</v>
      </c>
      <c r="B24" s="34">
        <v>2214385825</v>
      </c>
      <c r="C24" s="35" t="s">
        <v>198</v>
      </c>
      <c r="D24" s="35" t="s">
        <v>199</v>
      </c>
      <c r="E24" s="34" t="s">
        <v>69</v>
      </c>
      <c r="F24" s="36">
        <v>22</v>
      </c>
      <c r="G24" s="36">
        <v>4</v>
      </c>
      <c r="H24" s="37">
        <v>0</v>
      </c>
      <c r="I24" s="37">
        <v>5</v>
      </c>
      <c r="J24" s="38">
        <v>31</v>
      </c>
      <c r="K24" s="38">
        <v>19473</v>
      </c>
      <c r="L24" s="38">
        <f t="shared" si="1"/>
        <v>19473</v>
      </c>
      <c r="M24" s="37">
        <f t="shared" si="2"/>
        <v>147</v>
      </c>
      <c r="N24" s="37">
        <v>0</v>
      </c>
      <c r="O24" s="38">
        <f t="shared" si="0"/>
        <v>19326</v>
      </c>
      <c r="P24" s="39"/>
      <c r="Q24" s="40" t="s">
        <v>41</v>
      </c>
      <c r="R24" s="40" t="s">
        <v>219</v>
      </c>
      <c r="S24" s="40" t="s">
        <v>220</v>
      </c>
      <c r="T24" s="40" t="s">
        <v>221</v>
      </c>
    </row>
    <row r="25" spans="1:20" s="3" customFormat="1" ht="24.75" customHeight="1">
      <c r="A25" s="21">
        <v>15</v>
      </c>
      <c r="B25" s="10">
        <v>2214273444</v>
      </c>
      <c r="C25" s="14" t="s">
        <v>200</v>
      </c>
      <c r="D25" s="14" t="s">
        <v>201</v>
      </c>
      <c r="E25" s="25" t="s">
        <v>131</v>
      </c>
      <c r="F25" s="11">
        <v>18</v>
      </c>
      <c r="G25" s="11">
        <v>3</v>
      </c>
      <c r="H25" s="1">
        <v>0</v>
      </c>
      <c r="I25" s="1">
        <v>10</v>
      </c>
      <c r="J25" s="2">
        <v>31</v>
      </c>
      <c r="K25" s="2">
        <v>19473</v>
      </c>
      <c r="L25" s="2">
        <f t="shared" si="1"/>
        <v>19473</v>
      </c>
      <c r="M25" s="1">
        <f t="shared" si="2"/>
        <v>147</v>
      </c>
      <c r="N25" s="1">
        <v>0</v>
      </c>
      <c r="O25" s="2">
        <f t="shared" si="0"/>
        <v>19326</v>
      </c>
      <c r="P25" s="22"/>
      <c r="Q25" s="15" t="s">
        <v>52</v>
      </c>
      <c r="R25" s="15" t="s">
        <v>222</v>
      </c>
      <c r="S25" s="15" t="s">
        <v>223</v>
      </c>
      <c r="T25" s="15" t="s">
        <v>224</v>
      </c>
    </row>
    <row r="26" spans="1:20" s="3" customFormat="1" ht="24.75" customHeight="1">
      <c r="A26" s="21">
        <v>16</v>
      </c>
      <c r="B26" s="10">
        <v>2214273436</v>
      </c>
      <c r="C26" s="14" t="s">
        <v>202</v>
      </c>
      <c r="D26" s="14" t="s">
        <v>141</v>
      </c>
      <c r="E26" s="25" t="s">
        <v>115</v>
      </c>
      <c r="F26" s="11">
        <v>25</v>
      </c>
      <c r="G26" s="11">
        <v>4</v>
      </c>
      <c r="H26" s="1">
        <v>0</v>
      </c>
      <c r="I26" s="1">
        <v>2</v>
      </c>
      <c r="J26" s="2">
        <v>31</v>
      </c>
      <c r="K26" s="2">
        <v>17693</v>
      </c>
      <c r="L26" s="2">
        <f t="shared" si="1"/>
        <v>17693</v>
      </c>
      <c r="M26" s="1">
        <f t="shared" si="2"/>
        <v>133</v>
      </c>
      <c r="N26" s="1">
        <v>0</v>
      </c>
      <c r="O26" s="2">
        <f t="shared" si="0"/>
        <v>17560</v>
      </c>
      <c r="P26" s="22"/>
      <c r="Q26" s="15" t="s">
        <v>31</v>
      </c>
      <c r="R26" s="15" t="s">
        <v>225</v>
      </c>
      <c r="S26" s="15" t="s">
        <v>156</v>
      </c>
      <c r="T26" s="15" t="s">
        <v>226</v>
      </c>
    </row>
    <row r="27" spans="1:20" s="3" customFormat="1" ht="24.75" customHeight="1">
      <c r="A27" s="21">
        <v>17</v>
      </c>
      <c r="B27" s="10">
        <v>2214517887</v>
      </c>
      <c r="C27" s="14" t="s">
        <v>203</v>
      </c>
      <c r="D27" s="14" t="s">
        <v>204</v>
      </c>
      <c r="E27" s="25" t="s">
        <v>115</v>
      </c>
      <c r="F27" s="11">
        <v>27</v>
      </c>
      <c r="G27" s="11">
        <v>4</v>
      </c>
      <c r="H27" s="1">
        <v>0</v>
      </c>
      <c r="I27" s="1">
        <v>0</v>
      </c>
      <c r="J27" s="2">
        <v>31</v>
      </c>
      <c r="K27" s="2">
        <v>19473</v>
      </c>
      <c r="L27" s="2">
        <f t="shared" si="1"/>
        <v>19473</v>
      </c>
      <c r="M27" s="1">
        <f t="shared" si="2"/>
        <v>147</v>
      </c>
      <c r="N27" s="1">
        <v>0</v>
      </c>
      <c r="O27" s="2">
        <f t="shared" si="0"/>
        <v>19326</v>
      </c>
      <c r="P27" s="22"/>
      <c r="Q27" s="15" t="s">
        <v>41</v>
      </c>
      <c r="R27" s="15" t="s">
        <v>227</v>
      </c>
      <c r="S27" s="15" t="s">
        <v>156</v>
      </c>
      <c r="T27" s="15" t="s">
        <v>228</v>
      </c>
    </row>
    <row r="28" spans="1:20" s="3" customFormat="1" ht="24.75" customHeight="1">
      <c r="A28" s="21">
        <v>18</v>
      </c>
      <c r="B28" s="10">
        <v>2214273440</v>
      </c>
      <c r="C28" s="14" t="s">
        <v>205</v>
      </c>
      <c r="D28" s="14" t="s">
        <v>206</v>
      </c>
      <c r="E28" s="25" t="s">
        <v>129</v>
      </c>
      <c r="F28" s="11">
        <v>24</v>
      </c>
      <c r="G28" s="11">
        <v>4</v>
      </c>
      <c r="H28" s="1">
        <v>0</v>
      </c>
      <c r="I28" s="1">
        <v>3</v>
      </c>
      <c r="J28" s="2">
        <v>31</v>
      </c>
      <c r="K28" s="2">
        <v>17693</v>
      </c>
      <c r="L28" s="2">
        <f t="shared" si="1"/>
        <v>17693</v>
      </c>
      <c r="M28" s="1">
        <f t="shared" si="2"/>
        <v>133</v>
      </c>
      <c r="N28" s="1">
        <v>0</v>
      </c>
      <c r="O28" s="2">
        <f t="shared" si="0"/>
        <v>17560</v>
      </c>
      <c r="P28" s="22"/>
      <c r="Q28" s="15" t="s">
        <v>48</v>
      </c>
      <c r="R28" s="15" t="s">
        <v>229</v>
      </c>
      <c r="S28" s="15" t="s">
        <v>230</v>
      </c>
      <c r="T28" s="15" t="s">
        <v>231</v>
      </c>
    </row>
    <row r="29" spans="1:20" s="3" customFormat="1" ht="24.75" customHeight="1">
      <c r="A29" s="21">
        <v>19</v>
      </c>
      <c r="B29" s="10">
        <v>2214571235</v>
      </c>
      <c r="C29" s="14" t="s">
        <v>243</v>
      </c>
      <c r="D29" s="14" t="s">
        <v>140</v>
      </c>
      <c r="E29" s="25" t="s">
        <v>115</v>
      </c>
      <c r="F29" s="11">
        <v>26</v>
      </c>
      <c r="G29" s="11">
        <v>5</v>
      </c>
      <c r="H29" s="1">
        <v>0</v>
      </c>
      <c r="I29" s="1">
        <v>0</v>
      </c>
      <c r="J29" s="2">
        <v>31</v>
      </c>
      <c r="K29" s="2">
        <v>19473</v>
      </c>
      <c r="L29" s="2">
        <f t="shared" si="1"/>
        <v>19473</v>
      </c>
      <c r="M29" s="1">
        <f t="shared" si="2"/>
        <v>147</v>
      </c>
      <c r="N29" s="1">
        <v>0</v>
      </c>
      <c r="O29" s="2">
        <f t="shared" si="0"/>
        <v>19326</v>
      </c>
      <c r="P29" s="22"/>
      <c r="Q29" s="15" t="s">
        <v>31</v>
      </c>
      <c r="R29" s="15" t="s">
        <v>250</v>
      </c>
      <c r="S29" s="15" t="s">
        <v>155</v>
      </c>
      <c r="T29" s="15" t="s">
        <v>251</v>
      </c>
    </row>
    <row r="30" spans="1:20" s="3" customFormat="1" ht="24.75" customHeight="1">
      <c r="A30" s="21">
        <v>20</v>
      </c>
      <c r="B30" s="10">
        <v>1112856934</v>
      </c>
      <c r="C30" s="14" t="s">
        <v>207</v>
      </c>
      <c r="D30" s="14" t="s">
        <v>208</v>
      </c>
      <c r="E30" s="25" t="s">
        <v>133</v>
      </c>
      <c r="F30" s="11">
        <v>21</v>
      </c>
      <c r="G30" s="11">
        <v>4</v>
      </c>
      <c r="H30" s="1">
        <v>0</v>
      </c>
      <c r="I30" s="1">
        <v>6</v>
      </c>
      <c r="J30" s="2">
        <v>31</v>
      </c>
      <c r="K30" s="2">
        <v>19473</v>
      </c>
      <c r="L30" s="2">
        <f t="shared" si="1"/>
        <v>19473</v>
      </c>
      <c r="M30" s="1">
        <f t="shared" si="2"/>
        <v>147</v>
      </c>
      <c r="N30" s="1">
        <v>0</v>
      </c>
      <c r="O30" s="2">
        <f t="shared" si="0"/>
        <v>19326</v>
      </c>
      <c r="P30" s="22"/>
      <c r="Q30" s="15" t="s">
        <v>48</v>
      </c>
      <c r="R30" s="15" t="s">
        <v>232</v>
      </c>
      <c r="S30" s="15" t="s">
        <v>233</v>
      </c>
      <c r="T30" s="15" t="s">
        <v>234</v>
      </c>
    </row>
    <row r="31" spans="1:20" s="3" customFormat="1" ht="24.75" customHeight="1">
      <c r="A31" s="21">
        <v>21</v>
      </c>
      <c r="B31" s="10">
        <v>6914384242</v>
      </c>
      <c r="C31" s="14" t="s">
        <v>209</v>
      </c>
      <c r="D31" s="14" t="s">
        <v>210</v>
      </c>
      <c r="E31" s="25" t="s">
        <v>127</v>
      </c>
      <c r="F31" s="11">
        <v>26</v>
      </c>
      <c r="G31" s="11">
        <v>4</v>
      </c>
      <c r="H31" s="1">
        <v>0</v>
      </c>
      <c r="I31" s="1">
        <v>1</v>
      </c>
      <c r="J31" s="2">
        <v>31</v>
      </c>
      <c r="K31" s="2">
        <v>19473</v>
      </c>
      <c r="L31" s="2">
        <f t="shared" si="1"/>
        <v>19473</v>
      </c>
      <c r="M31" s="1">
        <f t="shared" si="2"/>
        <v>147</v>
      </c>
      <c r="N31" s="1">
        <v>0</v>
      </c>
      <c r="O31" s="2">
        <f t="shared" si="0"/>
        <v>19326</v>
      </c>
      <c r="P31" s="22"/>
      <c r="Q31" s="15" t="s">
        <v>59</v>
      </c>
      <c r="R31" s="15" t="s">
        <v>235</v>
      </c>
      <c r="S31" s="15" t="s">
        <v>236</v>
      </c>
      <c r="T31" s="15" t="s">
        <v>237</v>
      </c>
    </row>
    <row r="32" spans="1:20" s="3" customFormat="1" ht="24.75" customHeight="1">
      <c r="A32" s="21">
        <v>22</v>
      </c>
      <c r="B32" s="10">
        <v>2214432077</v>
      </c>
      <c r="C32" s="14" t="s">
        <v>211</v>
      </c>
      <c r="D32" s="14" t="s">
        <v>212</v>
      </c>
      <c r="E32" s="25" t="s">
        <v>115</v>
      </c>
      <c r="F32" s="11">
        <v>5</v>
      </c>
      <c r="G32" s="11">
        <v>0</v>
      </c>
      <c r="H32" s="1">
        <v>0</v>
      </c>
      <c r="I32" s="1">
        <v>2</v>
      </c>
      <c r="J32" s="2">
        <v>7</v>
      </c>
      <c r="K32" s="2">
        <v>17693</v>
      </c>
      <c r="L32" s="2">
        <f t="shared" si="1"/>
        <v>3995.1935483870966</v>
      </c>
      <c r="M32" s="1">
        <f t="shared" si="2"/>
        <v>30</v>
      </c>
      <c r="N32" s="1">
        <v>0</v>
      </c>
      <c r="O32" s="2">
        <f t="shared" si="0"/>
        <v>3965.1935483870966</v>
      </c>
      <c r="P32" s="22"/>
      <c r="Q32" s="15" t="s">
        <v>57</v>
      </c>
      <c r="R32" s="15" t="s">
        <v>238</v>
      </c>
      <c r="S32" s="15" t="s">
        <v>239</v>
      </c>
      <c r="T32" s="15" t="s">
        <v>240</v>
      </c>
    </row>
    <row r="33" spans="1:20" s="3" customFormat="1" ht="24.75" customHeight="1">
      <c r="A33" s="21">
        <v>23</v>
      </c>
      <c r="B33" s="10">
        <v>2214658365</v>
      </c>
      <c r="C33" s="14" t="s">
        <v>37</v>
      </c>
      <c r="D33" s="14" t="s">
        <v>50</v>
      </c>
      <c r="E33" s="25" t="s">
        <v>26</v>
      </c>
      <c r="F33" s="11">
        <v>25</v>
      </c>
      <c r="G33" s="11">
        <v>5</v>
      </c>
      <c r="H33" s="1">
        <v>0</v>
      </c>
      <c r="I33" s="1">
        <v>1</v>
      </c>
      <c r="J33" s="2">
        <v>31</v>
      </c>
      <c r="K33" s="2">
        <v>16064</v>
      </c>
      <c r="L33" s="2">
        <f t="shared" si="1"/>
        <v>16064.000000000002</v>
      </c>
      <c r="M33" s="1">
        <f t="shared" si="2"/>
        <v>121</v>
      </c>
      <c r="N33" s="1">
        <v>0</v>
      </c>
      <c r="O33" s="2">
        <f t="shared" si="0"/>
        <v>15943.000000000002</v>
      </c>
      <c r="P33" s="22"/>
      <c r="Q33" s="15" t="s">
        <v>29</v>
      </c>
      <c r="R33" s="15" t="s">
        <v>55</v>
      </c>
      <c r="S33" s="15" t="s">
        <v>53</v>
      </c>
      <c r="T33" s="15" t="s">
        <v>54</v>
      </c>
    </row>
    <row r="34" spans="1:20" s="3" customFormat="1" ht="24.75" customHeight="1">
      <c r="A34" s="21">
        <v>24</v>
      </c>
      <c r="B34" s="10">
        <v>2214756167</v>
      </c>
      <c r="C34" s="14" t="s">
        <v>244</v>
      </c>
      <c r="D34" s="14" t="s">
        <v>245</v>
      </c>
      <c r="E34" s="25" t="s">
        <v>26</v>
      </c>
      <c r="F34" s="11">
        <v>18</v>
      </c>
      <c r="G34" s="11">
        <v>4</v>
      </c>
      <c r="H34" s="1">
        <v>0</v>
      </c>
      <c r="I34" s="1">
        <v>1</v>
      </c>
      <c r="J34" s="2">
        <v>23</v>
      </c>
      <c r="K34" s="2">
        <v>16064</v>
      </c>
      <c r="L34" s="2">
        <f t="shared" si="1"/>
        <v>11918.451612903227</v>
      </c>
      <c r="M34" s="1">
        <f t="shared" si="2"/>
        <v>90</v>
      </c>
      <c r="N34" s="1">
        <v>0</v>
      </c>
      <c r="O34" s="2">
        <f t="shared" si="0"/>
        <v>11828.451612903227</v>
      </c>
      <c r="P34" s="22"/>
      <c r="Q34" s="15" t="s">
        <v>45</v>
      </c>
      <c r="R34" s="15" t="s">
        <v>253</v>
      </c>
      <c r="S34" s="15" t="s">
        <v>73</v>
      </c>
      <c r="T34" s="15" t="s">
        <v>74</v>
      </c>
    </row>
    <row r="35" spans="1:20" s="3" customFormat="1" ht="24.75" customHeight="1">
      <c r="A35" s="21">
        <v>25</v>
      </c>
      <c r="B35" s="10">
        <v>2214758230</v>
      </c>
      <c r="C35" s="14" t="s">
        <v>246</v>
      </c>
      <c r="D35" s="14" t="s">
        <v>247</v>
      </c>
      <c r="E35" s="25" t="s">
        <v>249</v>
      </c>
      <c r="F35" s="11">
        <v>27</v>
      </c>
      <c r="G35" s="11">
        <v>4</v>
      </c>
      <c r="H35" s="1">
        <v>0</v>
      </c>
      <c r="I35" s="1">
        <v>0</v>
      </c>
      <c r="J35" s="2">
        <v>31</v>
      </c>
      <c r="K35" s="2">
        <v>19473</v>
      </c>
      <c r="L35" s="2">
        <f t="shared" si="1"/>
        <v>19473</v>
      </c>
      <c r="M35" s="1">
        <f t="shared" si="2"/>
        <v>147</v>
      </c>
      <c r="N35" s="1">
        <v>0</v>
      </c>
      <c r="O35" s="2">
        <f t="shared" si="0"/>
        <v>19326</v>
      </c>
      <c r="P35" s="22"/>
      <c r="Q35" s="15" t="s">
        <v>31</v>
      </c>
      <c r="R35" s="15" t="s">
        <v>254</v>
      </c>
      <c r="S35" s="15" t="s">
        <v>255</v>
      </c>
      <c r="T35" s="15" t="s">
        <v>256</v>
      </c>
    </row>
    <row r="36" spans="1:20" s="3" customFormat="1" ht="24.75" customHeight="1">
      <c r="A36" s="21">
        <v>26</v>
      </c>
      <c r="B36" s="10">
        <v>2214758234</v>
      </c>
      <c r="C36" s="14" t="s">
        <v>248</v>
      </c>
      <c r="D36" s="14" t="s">
        <v>132</v>
      </c>
      <c r="E36" s="25" t="s">
        <v>249</v>
      </c>
      <c r="F36" s="11">
        <v>9</v>
      </c>
      <c r="G36" s="11">
        <v>2</v>
      </c>
      <c r="H36" s="1">
        <v>0</v>
      </c>
      <c r="I36" s="1">
        <v>10</v>
      </c>
      <c r="J36" s="2">
        <v>21</v>
      </c>
      <c r="K36" s="2">
        <v>19473</v>
      </c>
      <c r="L36" s="2">
        <f t="shared" si="1"/>
        <v>13191.387096774193</v>
      </c>
      <c r="M36" s="1">
        <f t="shared" si="2"/>
        <v>99</v>
      </c>
      <c r="N36" s="1">
        <v>0</v>
      </c>
      <c r="O36" s="2">
        <f t="shared" si="0"/>
        <v>13092.387096774193</v>
      </c>
      <c r="P36" s="22"/>
      <c r="Q36" s="15" t="s">
        <v>52</v>
      </c>
      <c r="R36" s="15" t="s">
        <v>257</v>
      </c>
      <c r="S36" s="15" t="s">
        <v>258</v>
      </c>
      <c r="T36" s="15" t="s">
        <v>259</v>
      </c>
    </row>
    <row r="37" spans="1:20" s="3" customFormat="1" ht="24.75" customHeight="1">
      <c r="A37" s="21">
        <v>27</v>
      </c>
      <c r="B37" s="10">
        <v>2214765991</v>
      </c>
      <c r="C37" s="14" t="s">
        <v>264</v>
      </c>
      <c r="D37" s="14" t="s">
        <v>265</v>
      </c>
      <c r="E37" s="25" t="s">
        <v>266</v>
      </c>
      <c r="F37" s="11">
        <v>0</v>
      </c>
      <c r="G37" s="11">
        <v>0</v>
      </c>
      <c r="H37" s="1">
        <v>0</v>
      </c>
      <c r="I37" s="1">
        <v>0</v>
      </c>
      <c r="J37" s="2">
        <v>0</v>
      </c>
      <c r="K37" s="2">
        <v>19473</v>
      </c>
      <c r="L37" s="2">
        <f t="shared" si="1"/>
        <v>0</v>
      </c>
      <c r="M37" s="1">
        <f t="shared" si="2"/>
        <v>0</v>
      </c>
      <c r="N37" s="1">
        <v>0</v>
      </c>
      <c r="O37" s="2">
        <f t="shared" si="0"/>
        <v>0</v>
      </c>
      <c r="P37" s="22"/>
      <c r="Q37" s="15" t="s">
        <v>31</v>
      </c>
      <c r="R37" s="15" t="s">
        <v>274</v>
      </c>
      <c r="S37" s="15" t="s">
        <v>275</v>
      </c>
      <c r="T37" s="15" t="s">
        <v>276</v>
      </c>
    </row>
    <row r="38" spans="1:20" s="3" customFormat="1" ht="24.75" customHeight="1">
      <c r="A38" s="21">
        <v>28</v>
      </c>
      <c r="B38" s="10">
        <v>2214393976</v>
      </c>
      <c r="C38" s="14" t="s">
        <v>262</v>
      </c>
      <c r="D38" s="14" t="s">
        <v>263</v>
      </c>
      <c r="E38" s="25" t="s">
        <v>26</v>
      </c>
      <c r="F38" s="11">
        <v>21</v>
      </c>
      <c r="G38" s="11">
        <v>4</v>
      </c>
      <c r="H38" s="1">
        <v>0</v>
      </c>
      <c r="I38" s="1">
        <v>1</v>
      </c>
      <c r="J38" s="2">
        <v>26</v>
      </c>
      <c r="K38" s="2">
        <v>16064</v>
      </c>
      <c r="L38" s="2">
        <f t="shared" si="1"/>
        <v>13473.032258064517</v>
      </c>
      <c r="M38" s="1">
        <f t="shared" si="2"/>
        <v>102</v>
      </c>
      <c r="N38" s="1">
        <v>0</v>
      </c>
      <c r="O38" s="2">
        <f t="shared" si="0"/>
        <v>13371.032258064517</v>
      </c>
      <c r="P38" s="22"/>
      <c r="Q38" s="15" t="s">
        <v>48</v>
      </c>
      <c r="R38" s="15" t="s">
        <v>270</v>
      </c>
      <c r="S38" s="15" t="s">
        <v>271</v>
      </c>
      <c r="T38" s="15" t="s">
        <v>272</v>
      </c>
    </row>
    <row r="39" spans="1:20" s="3" customFormat="1" ht="24.75" customHeight="1">
      <c r="A39" s="21">
        <v>29</v>
      </c>
      <c r="B39" s="10">
        <v>1013721592</v>
      </c>
      <c r="C39" s="14" t="s">
        <v>267</v>
      </c>
      <c r="D39" s="14" t="s">
        <v>268</v>
      </c>
      <c r="E39" s="25" t="s">
        <v>26</v>
      </c>
      <c r="F39" s="11">
        <v>26</v>
      </c>
      <c r="G39" s="11">
        <v>4</v>
      </c>
      <c r="H39" s="1">
        <v>0</v>
      </c>
      <c r="I39" s="1">
        <v>1</v>
      </c>
      <c r="J39" s="2">
        <v>31</v>
      </c>
      <c r="K39" s="2">
        <v>16064</v>
      </c>
      <c r="L39" s="2">
        <f t="shared" si="1"/>
        <v>16064.000000000002</v>
      </c>
      <c r="M39" s="1">
        <f t="shared" si="2"/>
        <v>121</v>
      </c>
      <c r="N39" s="1">
        <v>0</v>
      </c>
      <c r="O39" s="2">
        <f t="shared" si="0"/>
        <v>15943.000000000002</v>
      </c>
      <c r="P39" s="22"/>
      <c r="Q39" s="15" t="s">
        <v>252</v>
      </c>
      <c r="R39" s="15" t="s">
        <v>277</v>
      </c>
      <c r="S39" s="15" t="s">
        <v>278</v>
      </c>
      <c r="T39" s="15" t="s">
        <v>279</v>
      </c>
    </row>
    <row r="40" spans="1:20" s="3" customFormat="1" ht="24.75" customHeight="1">
      <c r="A40" s="21">
        <v>30</v>
      </c>
      <c r="B40" s="10">
        <v>2214771917</v>
      </c>
      <c r="C40" s="14" t="s">
        <v>36</v>
      </c>
      <c r="D40" s="14" t="s">
        <v>281</v>
      </c>
      <c r="E40" s="25" t="s">
        <v>26</v>
      </c>
      <c r="F40" s="11">
        <v>26</v>
      </c>
      <c r="G40" s="11">
        <v>5</v>
      </c>
      <c r="H40" s="1">
        <v>0</v>
      </c>
      <c r="I40" s="1">
        <v>0</v>
      </c>
      <c r="J40" s="2">
        <v>31</v>
      </c>
      <c r="K40" s="2">
        <v>16064</v>
      </c>
      <c r="L40" s="2">
        <f t="shared" si="1"/>
        <v>16064.000000000002</v>
      </c>
      <c r="M40" s="1">
        <f t="shared" si="2"/>
        <v>121</v>
      </c>
      <c r="N40" s="1">
        <v>0</v>
      </c>
      <c r="O40" s="2">
        <f t="shared" si="0"/>
        <v>15943.000000000002</v>
      </c>
      <c r="P40" s="22"/>
      <c r="Q40" s="15" t="s">
        <v>29</v>
      </c>
      <c r="R40" s="15" t="s">
        <v>291</v>
      </c>
      <c r="S40" s="15" t="s">
        <v>106</v>
      </c>
      <c r="T40" s="15" t="s">
        <v>107</v>
      </c>
    </row>
    <row r="41" spans="1:20" s="3" customFormat="1" ht="24.75" customHeight="1">
      <c r="A41" s="21">
        <v>31</v>
      </c>
      <c r="B41" s="10">
        <v>2213762257</v>
      </c>
      <c r="C41" s="14" t="s">
        <v>78</v>
      </c>
      <c r="D41" s="14" t="s">
        <v>101</v>
      </c>
      <c r="E41" s="25" t="s">
        <v>26</v>
      </c>
      <c r="F41" s="11">
        <v>25</v>
      </c>
      <c r="G41" s="11">
        <v>5</v>
      </c>
      <c r="H41" s="1">
        <v>0</v>
      </c>
      <c r="I41" s="1">
        <v>1</v>
      </c>
      <c r="J41" s="2">
        <v>31</v>
      </c>
      <c r="K41" s="2">
        <v>16064</v>
      </c>
      <c r="L41" s="2">
        <f t="shared" si="1"/>
        <v>16064.000000000002</v>
      </c>
      <c r="M41" s="1">
        <f t="shared" si="2"/>
        <v>121</v>
      </c>
      <c r="N41" s="1">
        <v>0</v>
      </c>
      <c r="O41" s="2">
        <f t="shared" si="0"/>
        <v>15943.000000000002</v>
      </c>
      <c r="P41" s="22"/>
      <c r="Q41" s="15" t="s">
        <v>59</v>
      </c>
      <c r="R41" s="15" t="s">
        <v>102</v>
      </c>
      <c r="S41" s="15" t="s">
        <v>103</v>
      </c>
      <c r="T41" s="15" t="s">
        <v>104</v>
      </c>
    </row>
    <row r="42" spans="1:20" s="3" customFormat="1" ht="24.75" customHeight="1">
      <c r="A42" s="21">
        <v>32</v>
      </c>
      <c r="B42" s="10">
        <v>2214445467</v>
      </c>
      <c r="C42" s="14" t="s">
        <v>282</v>
      </c>
      <c r="D42" s="14" t="s">
        <v>283</v>
      </c>
      <c r="E42" s="25" t="s">
        <v>26</v>
      </c>
      <c r="F42" s="11">
        <v>25</v>
      </c>
      <c r="G42" s="11">
        <v>5</v>
      </c>
      <c r="H42" s="1">
        <v>0</v>
      </c>
      <c r="I42" s="1">
        <v>1</v>
      </c>
      <c r="J42" s="2">
        <v>31</v>
      </c>
      <c r="K42" s="2">
        <v>16064</v>
      </c>
      <c r="L42" s="2">
        <f t="shared" si="1"/>
        <v>16064.000000000002</v>
      </c>
      <c r="M42" s="1">
        <f t="shared" si="2"/>
        <v>121</v>
      </c>
      <c r="N42" s="1">
        <v>0</v>
      </c>
      <c r="O42" s="2">
        <f t="shared" si="0"/>
        <v>15943.000000000002</v>
      </c>
      <c r="P42" s="22"/>
      <c r="Q42" s="15" t="s">
        <v>31</v>
      </c>
      <c r="R42" s="15" t="s">
        <v>292</v>
      </c>
      <c r="S42" s="15" t="s">
        <v>293</v>
      </c>
      <c r="T42" s="15" t="s">
        <v>294</v>
      </c>
    </row>
    <row r="43" spans="1:20" s="3" customFormat="1" ht="24.75" customHeight="1">
      <c r="A43" s="21">
        <v>33</v>
      </c>
      <c r="B43" s="10">
        <v>2214563816</v>
      </c>
      <c r="C43" s="14" t="s">
        <v>166</v>
      </c>
      <c r="D43" s="14" t="s">
        <v>19</v>
      </c>
      <c r="E43" s="25" t="s">
        <v>167</v>
      </c>
      <c r="F43" s="11">
        <v>27</v>
      </c>
      <c r="G43" s="11">
        <v>4</v>
      </c>
      <c r="H43" s="1">
        <v>0</v>
      </c>
      <c r="I43" s="1">
        <v>0</v>
      </c>
      <c r="J43" s="2">
        <v>31</v>
      </c>
      <c r="K43" s="2">
        <v>21184</v>
      </c>
      <c r="L43" s="2">
        <f t="shared" si="1"/>
        <v>21184</v>
      </c>
      <c r="M43" s="1">
        <f t="shared" si="2"/>
        <v>159</v>
      </c>
      <c r="N43" s="1">
        <v>0</v>
      </c>
      <c r="O43" s="2">
        <f t="shared" si="0"/>
        <v>21025</v>
      </c>
      <c r="P43" s="22"/>
      <c r="Q43" s="15" t="s">
        <v>177</v>
      </c>
      <c r="R43" s="15" t="s">
        <v>178</v>
      </c>
      <c r="S43" s="15" t="s">
        <v>179</v>
      </c>
      <c r="T43" s="15" t="s">
        <v>180</v>
      </c>
    </row>
    <row r="44" spans="1:20" s="3" customFormat="1" ht="24.75" customHeight="1">
      <c r="A44" s="21">
        <v>34</v>
      </c>
      <c r="B44" s="10">
        <v>2214778354</v>
      </c>
      <c r="C44" s="14" t="s">
        <v>286</v>
      </c>
      <c r="D44" s="14" t="s">
        <v>287</v>
      </c>
      <c r="E44" s="25" t="s">
        <v>26</v>
      </c>
      <c r="F44" s="11">
        <v>24</v>
      </c>
      <c r="G44" s="11">
        <v>4</v>
      </c>
      <c r="H44" s="1">
        <v>0</v>
      </c>
      <c r="I44" s="1">
        <v>1</v>
      </c>
      <c r="J44" s="2">
        <v>29</v>
      </c>
      <c r="K44" s="2">
        <v>16064</v>
      </c>
      <c r="L44" s="2">
        <f t="shared" si="1"/>
        <v>15027.612903225809</v>
      </c>
      <c r="M44" s="1">
        <f t="shared" si="2"/>
        <v>113</v>
      </c>
      <c r="N44" s="1">
        <v>0</v>
      </c>
      <c r="O44" s="2">
        <f t="shared" si="0"/>
        <v>14914.612903225809</v>
      </c>
      <c r="P44" s="22"/>
      <c r="Q44" s="15" t="s">
        <v>29</v>
      </c>
      <c r="R44" s="15" t="s">
        <v>299</v>
      </c>
      <c r="S44" s="15" t="s">
        <v>184</v>
      </c>
      <c r="T44" s="15" t="s">
        <v>300</v>
      </c>
    </row>
    <row r="45" spans="1:20" s="3" customFormat="1" ht="24.75" customHeight="1">
      <c r="A45" s="21">
        <v>35</v>
      </c>
      <c r="B45" s="10">
        <v>2214778364</v>
      </c>
      <c r="C45" s="14" t="s">
        <v>130</v>
      </c>
      <c r="D45" s="14" t="s">
        <v>288</v>
      </c>
      <c r="E45" s="25" t="s">
        <v>26</v>
      </c>
      <c r="F45" s="11">
        <v>26</v>
      </c>
      <c r="G45" s="11">
        <v>4</v>
      </c>
      <c r="H45" s="1">
        <v>0</v>
      </c>
      <c r="I45" s="1">
        <v>1</v>
      </c>
      <c r="J45" s="2">
        <v>31</v>
      </c>
      <c r="K45" s="2">
        <v>16064</v>
      </c>
      <c r="L45" s="2">
        <f t="shared" si="1"/>
        <v>16064.000000000002</v>
      </c>
      <c r="M45" s="1">
        <f t="shared" si="2"/>
        <v>121</v>
      </c>
      <c r="N45" s="1">
        <v>0</v>
      </c>
      <c r="O45" s="2">
        <f t="shared" si="0"/>
        <v>15943.000000000002</v>
      </c>
      <c r="P45" s="22"/>
      <c r="Q45" s="15" t="s">
        <v>62</v>
      </c>
      <c r="R45" s="15" t="s">
        <v>301</v>
      </c>
      <c r="S45" s="15" t="s">
        <v>302</v>
      </c>
      <c r="T45" s="15" t="s">
        <v>303</v>
      </c>
    </row>
    <row r="46" spans="1:20" s="3" customFormat="1" ht="24.75" customHeight="1">
      <c r="A46" s="21">
        <v>36</v>
      </c>
      <c r="B46" s="10">
        <v>2214778377</v>
      </c>
      <c r="C46" s="14" t="s">
        <v>289</v>
      </c>
      <c r="D46" s="14" t="s">
        <v>290</v>
      </c>
      <c r="E46" s="25" t="s">
        <v>26</v>
      </c>
      <c r="F46" s="11">
        <v>24</v>
      </c>
      <c r="G46" s="11">
        <v>4</v>
      </c>
      <c r="H46" s="1">
        <v>0</v>
      </c>
      <c r="I46" s="1">
        <v>1</v>
      </c>
      <c r="J46" s="2">
        <v>29</v>
      </c>
      <c r="K46" s="2">
        <v>16064</v>
      </c>
      <c r="L46" s="2">
        <f t="shared" si="1"/>
        <v>15027.612903225809</v>
      </c>
      <c r="M46" s="1">
        <f t="shared" si="2"/>
        <v>113</v>
      </c>
      <c r="N46" s="1">
        <v>0</v>
      </c>
      <c r="O46" s="2">
        <f t="shared" si="0"/>
        <v>14914.612903225809</v>
      </c>
      <c r="P46" s="22"/>
      <c r="Q46" s="15" t="s">
        <v>31</v>
      </c>
      <c r="R46" s="15" t="s">
        <v>304</v>
      </c>
      <c r="S46" s="15" t="s">
        <v>90</v>
      </c>
      <c r="T46" s="15" t="s">
        <v>305</v>
      </c>
    </row>
    <row r="47" spans="1:20" s="3" customFormat="1" ht="24.75" customHeight="1">
      <c r="A47" s="21">
        <v>37</v>
      </c>
      <c r="B47" s="10">
        <v>1114185070</v>
      </c>
      <c r="C47" s="14" t="s">
        <v>27</v>
      </c>
      <c r="D47" s="14" t="s">
        <v>28</v>
      </c>
      <c r="E47" s="25" t="s">
        <v>26</v>
      </c>
      <c r="F47" s="11">
        <v>25</v>
      </c>
      <c r="G47" s="11">
        <v>5</v>
      </c>
      <c r="H47" s="1">
        <v>0</v>
      </c>
      <c r="I47" s="1">
        <v>1</v>
      </c>
      <c r="J47" s="2">
        <v>31</v>
      </c>
      <c r="K47" s="2">
        <v>16064</v>
      </c>
      <c r="L47" s="2">
        <f t="shared" si="1"/>
        <v>16064.000000000002</v>
      </c>
      <c r="M47" s="1">
        <f t="shared" si="2"/>
        <v>121</v>
      </c>
      <c r="N47" s="1">
        <v>0</v>
      </c>
      <c r="O47" s="2">
        <f t="shared" si="0"/>
        <v>15943.000000000002</v>
      </c>
      <c r="P47" s="22"/>
      <c r="Q47" s="15" t="s">
        <v>31</v>
      </c>
      <c r="R47" s="15" t="s">
        <v>32</v>
      </c>
      <c r="S47" s="15" t="s">
        <v>33</v>
      </c>
      <c r="T47" s="15" t="s">
        <v>34</v>
      </c>
    </row>
    <row r="48" spans="1:20" s="3" customFormat="1" ht="24.75" customHeight="1">
      <c r="A48" s="21">
        <v>38</v>
      </c>
      <c r="B48" s="10">
        <v>2214691119</v>
      </c>
      <c r="C48" s="14" t="s">
        <v>80</v>
      </c>
      <c r="D48" s="14" t="s">
        <v>84</v>
      </c>
      <c r="E48" s="25" t="s">
        <v>26</v>
      </c>
      <c r="F48" s="11">
        <v>26</v>
      </c>
      <c r="G48" s="11">
        <v>4</v>
      </c>
      <c r="H48" s="1">
        <v>0</v>
      </c>
      <c r="I48" s="1">
        <v>1</v>
      </c>
      <c r="J48" s="2">
        <v>31</v>
      </c>
      <c r="K48" s="2">
        <v>16064</v>
      </c>
      <c r="L48" s="2">
        <f t="shared" si="1"/>
        <v>16064.000000000002</v>
      </c>
      <c r="M48" s="1">
        <f t="shared" si="2"/>
        <v>121</v>
      </c>
      <c r="N48" s="1">
        <v>0</v>
      </c>
      <c r="O48" s="2">
        <f t="shared" si="0"/>
        <v>15943.000000000002</v>
      </c>
      <c r="P48" s="22"/>
      <c r="Q48" s="15" t="s">
        <v>29</v>
      </c>
      <c r="R48" s="15" t="s">
        <v>95</v>
      </c>
      <c r="S48" s="15" t="s">
        <v>38</v>
      </c>
      <c r="T48" s="15" t="s">
        <v>96</v>
      </c>
    </row>
    <row r="49" spans="1:20" s="3" customFormat="1" ht="24.75" customHeight="1">
      <c r="A49" s="21">
        <v>39</v>
      </c>
      <c r="B49" s="10">
        <v>2214680814</v>
      </c>
      <c r="C49" s="14" t="s">
        <v>65</v>
      </c>
      <c r="D49" s="14" t="s">
        <v>66</v>
      </c>
      <c r="E49" s="25" t="s">
        <v>26</v>
      </c>
      <c r="F49" s="11">
        <v>26</v>
      </c>
      <c r="G49" s="11">
        <v>4</v>
      </c>
      <c r="H49" s="1">
        <v>0</v>
      </c>
      <c r="I49" s="1">
        <v>1</v>
      </c>
      <c r="J49" s="2">
        <v>31</v>
      </c>
      <c r="K49" s="2">
        <v>16064</v>
      </c>
      <c r="L49" s="2">
        <f t="shared" si="1"/>
        <v>16064.000000000002</v>
      </c>
      <c r="M49" s="1">
        <f t="shared" si="2"/>
        <v>121</v>
      </c>
      <c r="N49" s="1">
        <v>0</v>
      </c>
      <c r="O49" s="2">
        <f t="shared" si="0"/>
        <v>15943.000000000002</v>
      </c>
      <c r="P49" s="22"/>
      <c r="Q49" s="15" t="s">
        <v>52</v>
      </c>
      <c r="R49" s="15" t="s">
        <v>70</v>
      </c>
      <c r="S49" s="15" t="s">
        <v>72</v>
      </c>
      <c r="T49" s="15" t="s">
        <v>224</v>
      </c>
    </row>
    <row r="50" spans="1:20" s="3" customFormat="1" ht="24.75" customHeight="1">
      <c r="A50" s="21">
        <v>40</v>
      </c>
      <c r="B50" s="10">
        <v>1013875994</v>
      </c>
      <c r="C50" s="14" t="s">
        <v>108</v>
      </c>
      <c r="D50" s="14" t="s">
        <v>109</v>
      </c>
      <c r="E50" s="25" t="s">
        <v>26</v>
      </c>
      <c r="F50" s="11">
        <v>26</v>
      </c>
      <c r="G50" s="11">
        <v>4</v>
      </c>
      <c r="H50" s="1">
        <v>0</v>
      </c>
      <c r="I50" s="1">
        <v>1</v>
      </c>
      <c r="J50" s="2">
        <v>31</v>
      </c>
      <c r="K50" s="2">
        <v>16064</v>
      </c>
      <c r="L50" s="2">
        <f t="shared" si="1"/>
        <v>16064.000000000002</v>
      </c>
      <c r="M50" s="1">
        <f t="shared" si="2"/>
        <v>121</v>
      </c>
      <c r="N50" s="1">
        <v>0</v>
      </c>
      <c r="O50" s="2">
        <f t="shared" si="0"/>
        <v>15943.000000000002</v>
      </c>
      <c r="P50" s="22"/>
      <c r="Q50" s="15" t="s">
        <v>57</v>
      </c>
      <c r="R50" s="15" t="s">
        <v>117</v>
      </c>
      <c r="S50" s="15" t="s">
        <v>44</v>
      </c>
      <c r="T50" s="15" t="s">
        <v>118</v>
      </c>
    </row>
    <row r="51" spans="1:20" s="3" customFormat="1" ht="24.75" customHeight="1">
      <c r="A51" s="21">
        <v>41</v>
      </c>
      <c r="B51" s="10">
        <v>1014143645</v>
      </c>
      <c r="C51" s="14" t="s">
        <v>306</v>
      </c>
      <c r="D51" s="14" t="s">
        <v>307</v>
      </c>
      <c r="E51" s="25" t="s">
        <v>26</v>
      </c>
      <c r="F51" s="11">
        <v>18</v>
      </c>
      <c r="G51" s="11">
        <v>3</v>
      </c>
      <c r="H51" s="1">
        <v>0</v>
      </c>
      <c r="I51" s="1">
        <v>1</v>
      </c>
      <c r="J51" s="2">
        <v>22</v>
      </c>
      <c r="K51" s="2">
        <v>16064</v>
      </c>
      <c r="L51" s="2">
        <f t="shared" si="1"/>
        <v>11400.25806451613</v>
      </c>
      <c r="M51" s="1">
        <f t="shared" si="2"/>
        <v>86</v>
      </c>
      <c r="N51" s="1">
        <v>0</v>
      </c>
      <c r="O51" s="2">
        <f t="shared" si="0"/>
        <v>11314.25806451613</v>
      </c>
      <c r="P51" s="22"/>
      <c r="Q51" s="15" t="s">
        <v>62</v>
      </c>
      <c r="R51" s="15" t="s">
        <v>308</v>
      </c>
      <c r="S51" s="15" t="s">
        <v>309</v>
      </c>
      <c r="T51" s="15" t="s">
        <v>91</v>
      </c>
    </row>
    <row r="52" spans="1:20" s="3" customFormat="1" ht="24.75" customHeight="1">
      <c r="A52" s="21">
        <v>42</v>
      </c>
      <c r="B52" s="10">
        <v>2214639296</v>
      </c>
      <c r="C52" s="14" t="s">
        <v>79</v>
      </c>
      <c r="D52" s="14" t="s">
        <v>83</v>
      </c>
      <c r="E52" s="25" t="s">
        <v>26</v>
      </c>
      <c r="F52" s="11">
        <v>26</v>
      </c>
      <c r="G52" s="11">
        <v>4</v>
      </c>
      <c r="H52" s="1">
        <v>0</v>
      </c>
      <c r="I52" s="1">
        <v>1</v>
      </c>
      <c r="J52" s="2">
        <v>31</v>
      </c>
      <c r="K52" s="2">
        <v>16064</v>
      </c>
      <c r="L52" s="2">
        <f t="shared" si="1"/>
        <v>16064.000000000002</v>
      </c>
      <c r="M52" s="1">
        <f t="shared" si="2"/>
        <v>121</v>
      </c>
      <c r="N52" s="1">
        <v>0</v>
      </c>
      <c r="O52" s="2">
        <f t="shared" si="0"/>
        <v>15943.000000000002</v>
      </c>
      <c r="P52" s="22"/>
      <c r="Q52" s="15" t="s">
        <v>48</v>
      </c>
      <c r="R52" s="15" t="s">
        <v>92</v>
      </c>
      <c r="S52" s="15" t="s">
        <v>93</v>
      </c>
      <c r="T52" s="15" t="s">
        <v>94</v>
      </c>
    </row>
    <row r="53" spans="1:20" s="3" customFormat="1" ht="24.75" customHeight="1">
      <c r="A53" s="21">
        <v>43</v>
      </c>
      <c r="B53" s="10">
        <v>2214726280</v>
      </c>
      <c r="C53" s="14" t="s">
        <v>134</v>
      </c>
      <c r="D53" s="14" t="s">
        <v>142</v>
      </c>
      <c r="E53" s="25" t="s">
        <v>26</v>
      </c>
      <c r="F53" s="11">
        <v>0</v>
      </c>
      <c r="G53" s="11">
        <v>0</v>
      </c>
      <c r="H53" s="1">
        <v>0</v>
      </c>
      <c r="I53" s="1">
        <v>0</v>
      </c>
      <c r="J53" s="2">
        <v>0</v>
      </c>
      <c r="K53" s="2">
        <v>16064</v>
      </c>
      <c r="L53" s="2">
        <f t="shared" si="1"/>
        <v>0</v>
      </c>
      <c r="M53" s="1">
        <f t="shared" si="2"/>
        <v>0</v>
      </c>
      <c r="N53" s="1">
        <v>0</v>
      </c>
      <c r="O53" s="2">
        <f t="shared" si="0"/>
        <v>0</v>
      </c>
      <c r="P53" s="22"/>
      <c r="Q53" s="15" t="s">
        <v>57</v>
      </c>
      <c r="R53" s="15" t="s">
        <v>159</v>
      </c>
      <c r="S53" s="15" t="s">
        <v>160</v>
      </c>
      <c r="T53" s="15" t="s">
        <v>161</v>
      </c>
    </row>
    <row r="54" spans="1:20" s="3" customFormat="1" ht="24.75" customHeight="1">
      <c r="A54" s="21">
        <v>44</v>
      </c>
      <c r="B54" s="10">
        <v>1013940260</v>
      </c>
      <c r="C54" s="14" t="s">
        <v>124</v>
      </c>
      <c r="D54" s="14" t="s">
        <v>137</v>
      </c>
      <c r="E54" s="25" t="s">
        <v>26</v>
      </c>
      <c r="F54" s="11">
        <v>16</v>
      </c>
      <c r="G54" s="11">
        <v>3</v>
      </c>
      <c r="H54" s="1">
        <v>0</v>
      </c>
      <c r="I54" s="1">
        <v>1</v>
      </c>
      <c r="J54" s="2">
        <v>20</v>
      </c>
      <c r="K54" s="2">
        <v>16064</v>
      </c>
      <c r="L54" s="2">
        <f t="shared" si="1"/>
        <v>10363.870967741936</v>
      </c>
      <c r="M54" s="1">
        <f t="shared" si="2"/>
        <v>78</v>
      </c>
      <c r="N54" s="1">
        <v>0</v>
      </c>
      <c r="O54" s="2">
        <f t="shared" si="0"/>
        <v>10285.870967741936</v>
      </c>
      <c r="P54" s="22"/>
      <c r="Q54" s="15" t="s">
        <v>59</v>
      </c>
      <c r="R54" s="15" t="s">
        <v>147</v>
      </c>
      <c r="S54" s="15" t="s">
        <v>148</v>
      </c>
      <c r="T54" s="15" t="s">
        <v>149</v>
      </c>
    </row>
    <row r="55" spans="1:20" s="3" customFormat="1" ht="24.75" customHeight="1">
      <c r="A55" s="21">
        <v>45</v>
      </c>
      <c r="B55" s="10">
        <v>2214476132</v>
      </c>
      <c r="C55" s="14" t="s">
        <v>125</v>
      </c>
      <c r="D55" s="14" t="s">
        <v>138</v>
      </c>
      <c r="E55" s="25" t="s">
        <v>26</v>
      </c>
      <c r="F55" s="11">
        <v>26</v>
      </c>
      <c r="G55" s="11">
        <v>4</v>
      </c>
      <c r="H55" s="1">
        <v>0</v>
      </c>
      <c r="I55" s="1">
        <v>1</v>
      </c>
      <c r="J55" s="2">
        <v>31</v>
      </c>
      <c r="K55" s="2">
        <v>16064</v>
      </c>
      <c r="L55" s="2">
        <f t="shared" si="1"/>
        <v>16064.000000000002</v>
      </c>
      <c r="M55" s="1">
        <f t="shared" si="2"/>
        <v>121</v>
      </c>
      <c r="N55" s="1">
        <v>0</v>
      </c>
      <c r="O55" s="2">
        <f t="shared" si="0"/>
        <v>15943.000000000002</v>
      </c>
      <c r="P55" s="22"/>
      <c r="Q55" s="15" t="s">
        <v>45</v>
      </c>
      <c r="R55" s="15" t="s">
        <v>191</v>
      </c>
      <c r="S55" s="15" t="s">
        <v>73</v>
      </c>
      <c r="T55" s="15" t="s">
        <v>74</v>
      </c>
    </row>
    <row r="56" spans="1:20" s="3" customFormat="1" ht="24.75" customHeight="1">
      <c r="A56" s="21">
        <v>46</v>
      </c>
      <c r="B56" s="10">
        <v>2214811856</v>
      </c>
      <c r="C56" s="14" t="s">
        <v>358</v>
      </c>
      <c r="D56" s="14" t="s">
        <v>359</v>
      </c>
      <c r="E56" s="25" t="s">
        <v>26</v>
      </c>
      <c r="F56" s="11">
        <v>26</v>
      </c>
      <c r="G56" s="11">
        <v>4</v>
      </c>
      <c r="H56" s="1">
        <v>0</v>
      </c>
      <c r="I56" s="1">
        <v>1</v>
      </c>
      <c r="J56" s="2">
        <v>31</v>
      </c>
      <c r="K56" s="2">
        <v>16064</v>
      </c>
      <c r="L56" s="2">
        <f t="shared" si="1"/>
        <v>16064.000000000002</v>
      </c>
      <c r="M56" s="1">
        <f t="shared" si="2"/>
        <v>121</v>
      </c>
      <c r="N56" s="1">
        <v>0</v>
      </c>
      <c r="O56" s="2">
        <f t="shared" si="0"/>
        <v>15943.000000000002</v>
      </c>
      <c r="P56" s="22"/>
      <c r="Q56" s="15" t="s">
        <v>31</v>
      </c>
      <c r="R56" s="15" t="s">
        <v>364</v>
      </c>
      <c r="S56" s="15" t="s">
        <v>157</v>
      </c>
      <c r="T56" s="15" t="s">
        <v>158</v>
      </c>
    </row>
    <row r="57" spans="1:20" s="3" customFormat="1" ht="24.75" customHeight="1">
      <c r="A57" s="21">
        <v>47</v>
      </c>
      <c r="B57" s="10">
        <v>2214812014</v>
      </c>
      <c r="C57" s="14" t="s">
        <v>360</v>
      </c>
      <c r="D57" s="14" t="s">
        <v>361</v>
      </c>
      <c r="E57" s="25" t="s">
        <v>26</v>
      </c>
      <c r="F57" s="11">
        <v>26</v>
      </c>
      <c r="G57" s="11">
        <v>4</v>
      </c>
      <c r="H57" s="1">
        <v>0</v>
      </c>
      <c r="I57" s="1">
        <v>1</v>
      </c>
      <c r="J57" s="2">
        <v>31</v>
      </c>
      <c r="K57" s="2">
        <v>16064</v>
      </c>
      <c r="L57" s="2">
        <f t="shared" si="1"/>
        <v>16064.000000000002</v>
      </c>
      <c r="M57" s="1">
        <f t="shared" si="2"/>
        <v>121</v>
      </c>
      <c r="N57" s="1">
        <v>0</v>
      </c>
      <c r="O57" s="2">
        <f t="shared" si="0"/>
        <v>15943.000000000002</v>
      </c>
      <c r="P57" s="22"/>
      <c r="Q57" s="15" t="s">
        <v>31</v>
      </c>
      <c r="R57" s="15" t="s">
        <v>365</v>
      </c>
      <c r="S57" s="15" t="s">
        <v>366</v>
      </c>
      <c r="T57" s="15" t="s">
        <v>367</v>
      </c>
    </row>
    <row r="58" spans="1:20" s="3" customFormat="1" ht="24.75" customHeight="1">
      <c r="A58" s="21">
        <v>48</v>
      </c>
      <c r="B58" s="10">
        <v>2214603449</v>
      </c>
      <c r="C58" s="14" t="s">
        <v>126</v>
      </c>
      <c r="D58" s="14" t="s">
        <v>379</v>
      </c>
      <c r="E58" s="25" t="s">
        <v>26</v>
      </c>
      <c r="F58" s="11">
        <v>26</v>
      </c>
      <c r="G58" s="11">
        <v>4</v>
      </c>
      <c r="H58" s="1">
        <v>0</v>
      </c>
      <c r="I58" s="1">
        <v>1</v>
      </c>
      <c r="J58" s="2">
        <v>31</v>
      </c>
      <c r="K58" s="2">
        <v>16064</v>
      </c>
      <c r="L58" s="2">
        <f>(K58/D$8*J58)</f>
        <v>16064.000000000002</v>
      </c>
      <c r="M58" s="1">
        <f t="shared" si="2"/>
        <v>121</v>
      </c>
      <c r="N58" s="1">
        <v>0</v>
      </c>
      <c r="O58" s="2">
        <f>L58-M58-N58</f>
        <v>15943.000000000002</v>
      </c>
      <c r="P58" s="22"/>
      <c r="Q58" s="15" t="s">
        <v>48</v>
      </c>
      <c r="R58" s="15" t="s">
        <v>150</v>
      </c>
      <c r="S58" s="15" t="s">
        <v>49</v>
      </c>
      <c r="T58" s="15" t="s">
        <v>192</v>
      </c>
    </row>
    <row r="59" spans="1:20" s="3" customFormat="1" ht="24.75" customHeight="1">
      <c r="A59" s="21">
        <v>49</v>
      </c>
      <c r="B59" s="10">
        <v>2017149123</v>
      </c>
      <c r="C59" s="14" t="s">
        <v>64</v>
      </c>
      <c r="D59" s="14" t="s">
        <v>139</v>
      </c>
      <c r="E59" s="25" t="s">
        <v>26</v>
      </c>
      <c r="F59" s="11">
        <v>26</v>
      </c>
      <c r="G59" s="11">
        <v>4</v>
      </c>
      <c r="H59" s="1">
        <v>0</v>
      </c>
      <c r="I59" s="1">
        <v>1</v>
      </c>
      <c r="J59" s="2">
        <v>31</v>
      </c>
      <c r="K59" s="2">
        <v>16064</v>
      </c>
      <c r="L59" s="2">
        <f t="shared" si="1"/>
        <v>16064.000000000002</v>
      </c>
      <c r="M59" s="1">
        <f t="shared" si="2"/>
        <v>121</v>
      </c>
      <c r="N59" s="1">
        <v>0</v>
      </c>
      <c r="O59" s="2">
        <f t="shared" si="0"/>
        <v>15943.000000000002</v>
      </c>
      <c r="P59" s="22"/>
      <c r="Q59" s="15" t="s">
        <v>57</v>
      </c>
      <c r="R59" s="15" t="s">
        <v>151</v>
      </c>
      <c r="S59" s="15" t="s">
        <v>152</v>
      </c>
      <c r="T59" s="15" t="s">
        <v>58</v>
      </c>
    </row>
    <row r="60" spans="1:20" s="3" customFormat="1" ht="24.75" customHeight="1">
      <c r="A60" s="21">
        <v>50</v>
      </c>
      <c r="B60" s="10">
        <v>2214732055</v>
      </c>
      <c r="C60" s="14" t="s">
        <v>170</v>
      </c>
      <c r="D60" s="14" t="s">
        <v>171</v>
      </c>
      <c r="E60" s="25" t="s">
        <v>26</v>
      </c>
      <c r="F60" s="11">
        <v>26</v>
      </c>
      <c r="G60" s="11">
        <v>4</v>
      </c>
      <c r="H60" s="1">
        <v>0</v>
      </c>
      <c r="I60" s="1">
        <v>1</v>
      </c>
      <c r="J60" s="2">
        <v>31</v>
      </c>
      <c r="K60" s="2">
        <v>16064</v>
      </c>
      <c r="L60" s="2">
        <f t="shared" si="1"/>
        <v>16064.000000000002</v>
      </c>
      <c r="M60" s="1">
        <f t="shared" si="2"/>
        <v>121</v>
      </c>
      <c r="N60" s="1">
        <v>0</v>
      </c>
      <c r="O60" s="2">
        <f t="shared" si="0"/>
        <v>15943.000000000002</v>
      </c>
      <c r="P60" s="22"/>
      <c r="Q60" s="15" t="s">
        <v>45</v>
      </c>
      <c r="R60" s="15" t="s">
        <v>241</v>
      </c>
      <c r="S60" s="15" t="s">
        <v>73</v>
      </c>
      <c r="T60" s="15" t="s">
        <v>74</v>
      </c>
    </row>
    <row r="61" spans="1:20" s="3" customFormat="1" ht="24.75" customHeight="1">
      <c r="A61" s="21">
        <v>51</v>
      </c>
      <c r="B61" s="10">
        <v>2214445465</v>
      </c>
      <c r="C61" s="14" t="s">
        <v>174</v>
      </c>
      <c r="D61" s="14" t="s">
        <v>380</v>
      </c>
      <c r="E61" s="25" t="s">
        <v>26</v>
      </c>
      <c r="F61" s="11">
        <v>26</v>
      </c>
      <c r="G61" s="11">
        <v>4</v>
      </c>
      <c r="H61" s="1">
        <v>0</v>
      </c>
      <c r="I61" s="1">
        <v>1</v>
      </c>
      <c r="J61" s="2">
        <v>31</v>
      </c>
      <c r="K61" s="2">
        <v>16064</v>
      </c>
      <c r="L61" s="2">
        <f t="shared" si="1"/>
        <v>16064.000000000002</v>
      </c>
      <c r="M61" s="1">
        <f t="shared" si="2"/>
        <v>121</v>
      </c>
      <c r="N61" s="1">
        <v>0</v>
      </c>
      <c r="O61" s="2">
        <f t="shared" si="0"/>
        <v>15943.000000000002</v>
      </c>
      <c r="P61" s="22"/>
      <c r="Q61" s="15" t="s">
        <v>29</v>
      </c>
      <c r="R61" s="15" t="s">
        <v>384</v>
      </c>
      <c r="S61" s="15" t="s">
        <v>385</v>
      </c>
      <c r="T61" s="15" t="s">
        <v>386</v>
      </c>
    </row>
    <row r="62" spans="1:20" s="3" customFormat="1" ht="24.75" customHeight="1">
      <c r="A62" s="21">
        <v>52</v>
      </c>
      <c r="B62" s="10">
        <v>2214733455</v>
      </c>
      <c r="C62" s="14" t="s">
        <v>172</v>
      </c>
      <c r="D62" s="14" t="s">
        <v>173</v>
      </c>
      <c r="E62" s="25" t="s">
        <v>26</v>
      </c>
      <c r="F62" s="11">
        <v>26</v>
      </c>
      <c r="G62" s="11">
        <v>4</v>
      </c>
      <c r="H62" s="1">
        <v>0</v>
      </c>
      <c r="I62" s="1">
        <v>1</v>
      </c>
      <c r="J62" s="2">
        <v>31</v>
      </c>
      <c r="K62" s="2">
        <v>16064</v>
      </c>
      <c r="L62" s="2">
        <f t="shared" si="1"/>
        <v>16064.000000000002</v>
      </c>
      <c r="M62" s="1">
        <f t="shared" si="2"/>
        <v>121</v>
      </c>
      <c r="N62" s="1">
        <v>0</v>
      </c>
      <c r="O62" s="2">
        <f t="shared" si="0"/>
        <v>15943.000000000002</v>
      </c>
      <c r="P62" s="22"/>
      <c r="Q62" s="15" t="s">
        <v>48</v>
      </c>
      <c r="R62" s="15" t="s">
        <v>185</v>
      </c>
      <c r="S62" s="15" t="s">
        <v>186</v>
      </c>
      <c r="T62" s="15" t="s">
        <v>187</v>
      </c>
    </row>
    <row r="63" spans="1:20" s="3" customFormat="1" ht="24.75" customHeight="1">
      <c r="A63" s="21">
        <v>53</v>
      </c>
      <c r="B63" s="10">
        <v>2214649341</v>
      </c>
      <c r="C63" s="14" t="s">
        <v>175</v>
      </c>
      <c r="D63" s="14" t="s">
        <v>176</v>
      </c>
      <c r="E63" s="25" t="s">
        <v>26</v>
      </c>
      <c r="F63" s="11">
        <v>20</v>
      </c>
      <c r="G63" s="11">
        <v>4</v>
      </c>
      <c r="H63" s="1">
        <v>0</v>
      </c>
      <c r="I63" s="1">
        <v>1</v>
      </c>
      <c r="J63" s="2">
        <v>25</v>
      </c>
      <c r="K63" s="2">
        <v>16064</v>
      </c>
      <c r="L63" s="2">
        <f t="shared" si="1"/>
        <v>12954.83870967742</v>
      </c>
      <c r="M63" s="1">
        <f t="shared" si="2"/>
        <v>98</v>
      </c>
      <c r="N63" s="1">
        <v>0</v>
      </c>
      <c r="O63" s="2">
        <f t="shared" si="0"/>
        <v>12856.83870967742</v>
      </c>
      <c r="P63" s="22"/>
      <c r="Q63" s="15" t="s">
        <v>42</v>
      </c>
      <c r="R63" s="15" t="s">
        <v>188</v>
      </c>
      <c r="S63" s="15" t="s">
        <v>189</v>
      </c>
      <c r="T63" s="15" t="s">
        <v>190</v>
      </c>
    </row>
    <row r="64" spans="1:20" s="28" customFormat="1" ht="24.75" customHeight="1">
      <c r="A64" s="21">
        <v>54</v>
      </c>
      <c r="B64" s="25">
        <v>6719938654</v>
      </c>
      <c r="C64" s="26" t="s">
        <v>376</v>
      </c>
      <c r="D64" s="26" t="s">
        <v>381</v>
      </c>
      <c r="E64" s="25" t="s">
        <v>26</v>
      </c>
      <c r="F64" s="11">
        <v>26</v>
      </c>
      <c r="G64" s="11">
        <v>4</v>
      </c>
      <c r="H64" s="1">
        <v>0</v>
      </c>
      <c r="I64" s="1">
        <v>1</v>
      </c>
      <c r="J64" s="2">
        <v>31</v>
      </c>
      <c r="K64" s="27">
        <v>16064</v>
      </c>
      <c r="L64" s="27">
        <f t="shared" si="1"/>
        <v>16064.000000000002</v>
      </c>
      <c r="M64" s="1">
        <f t="shared" si="2"/>
        <v>121</v>
      </c>
      <c r="N64" s="42">
        <v>0</v>
      </c>
      <c r="O64" s="27">
        <f t="shared" si="0"/>
        <v>15943.000000000002</v>
      </c>
      <c r="P64" s="43"/>
      <c r="Q64" s="44" t="s">
        <v>52</v>
      </c>
      <c r="R64" s="44" t="s">
        <v>387</v>
      </c>
      <c r="S64" s="44" t="s">
        <v>388</v>
      </c>
      <c r="T64" s="44" t="s">
        <v>396</v>
      </c>
    </row>
    <row r="65" spans="1:20" s="3" customFormat="1" ht="24.75" customHeight="1">
      <c r="A65" s="21">
        <v>55</v>
      </c>
      <c r="B65" s="10">
        <v>2214821746</v>
      </c>
      <c r="C65" s="14" t="s">
        <v>377</v>
      </c>
      <c r="D65" s="14" t="s">
        <v>382</v>
      </c>
      <c r="E65" s="25" t="s">
        <v>26</v>
      </c>
      <c r="F65" s="11">
        <v>0</v>
      </c>
      <c r="G65" s="11">
        <v>0</v>
      </c>
      <c r="H65" s="1">
        <v>0</v>
      </c>
      <c r="I65" s="1">
        <v>0</v>
      </c>
      <c r="J65" s="2">
        <v>0</v>
      </c>
      <c r="K65" s="2">
        <v>16064</v>
      </c>
      <c r="L65" s="2">
        <f t="shared" si="1"/>
        <v>0</v>
      </c>
      <c r="M65" s="1">
        <f t="shared" si="2"/>
        <v>0</v>
      </c>
      <c r="N65" s="1">
        <v>0</v>
      </c>
      <c r="O65" s="2">
        <f t="shared" si="0"/>
        <v>0</v>
      </c>
      <c r="P65" s="22"/>
      <c r="Q65" s="15" t="s">
        <v>389</v>
      </c>
      <c r="R65" s="15" t="s">
        <v>390</v>
      </c>
      <c r="S65" s="15" t="s">
        <v>391</v>
      </c>
      <c r="T65" s="15" t="s">
        <v>392</v>
      </c>
    </row>
    <row r="66" spans="1:20" s="3" customFormat="1" ht="24.75" customHeight="1">
      <c r="A66" s="21">
        <v>56</v>
      </c>
      <c r="B66" s="10">
        <v>2214821749</v>
      </c>
      <c r="C66" s="14" t="s">
        <v>378</v>
      </c>
      <c r="D66" s="14" t="s">
        <v>383</v>
      </c>
      <c r="E66" s="25" t="s">
        <v>26</v>
      </c>
      <c r="F66" s="11">
        <v>26</v>
      </c>
      <c r="G66" s="11">
        <v>4</v>
      </c>
      <c r="H66" s="1">
        <v>0</v>
      </c>
      <c r="I66" s="1">
        <v>1</v>
      </c>
      <c r="J66" s="2">
        <v>31</v>
      </c>
      <c r="K66" s="2">
        <v>16064</v>
      </c>
      <c r="L66" s="2">
        <f t="shared" si="1"/>
        <v>16064.000000000002</v>
      </c>
      <c r="M66" s="1">
        <f t="shared" si="2"/>
        <v>121</v>
      </c>
      <c r="N66" s="1">
        <v>0</v>
      </c>
      <c r="O66" s="2">
        <f t="shared" si="0"/>
        <v>15943.000000000002</v>
      </c>
      <c r="P66" s="22"/>
      <c r="Q66" s="15" t="s">
        <v>59</v>
      </c>
      <c r="R66" s="15" t="s">
        <v>393</v>
      </c>
      <c r="S66" s="15" t="s">
        <v>394</v>
      </c>
      <c r="T66" s="15" t="s">
        <v>395</v>
      </c>
    </row>
    <row r="67" spans="1:20" s="3" customFormat="1" ht="24.75" customHeight="1">
      <c r="A67" s="21">
        <v>57</v>
      </c>
      <c r="B67" s="10">
        <v>2214805046</v>
      </c>
      <c r="C67" s="14" t="s">
        <v>310</v>
      </c>
      <c r="D67" s="14" t="s">
        <v>311</v>
      </c>
      <c r="E67" s="25" t="s">
        <v>26</v>
      </c>
      <c r="F67" s="11">
        <v>26</v>
      </c>
      <c r="G67" s="11">
        <v>4</v>
      </c>
      <c r="H67" s="1">
        <v>0</v>
      </c>
      <c r="I67" s="1">
        <v>1</v>
      </c>
      <c r="J67" s="2">
        <v>31</v>
      </c>
      <c r="K67" s="2">
        <v>16064</v>
      </c>
      <c r="L67" s="2">
        <f t="shared" si="1"/>
        <v>16064.000000000002</v>
      </c>
      <c r="M67" s="1">
        <f t="shared" si="2"/>
        <v>121</v>
      </c>
      <c r="N67" s="1">
        <v>0</v>
      </c>
      <c r="O67" s="2">
        <f t="shared" si="0"/>
        <v>15943.000000000002</v>
      </c>
      <c r="P67" s="22"/>
      <c r="Q67" s="15" t="s">
        <v>31</v>
      </c>
      <c r="R67" s="15" t="s">
        <v>325</v>
      </c>
      <c r="S67" s="15" t="s">
        <v>323</v>
      </c>
      <c r="T67" s="15" t="s">
        <v>324</v>
      </c>
    </row>
    <row r="68" spans="1:20" s="28" customFormat="1" ht="24.75" customHeight="1">
      <c r="A68" s="21">
        <v>58</v>
      </c>
      <c r="B68" s="25">
        <v>1013752164</v>
      </c>
      <c r="C68" s="26" t="s">
        <v>168</v>
      </c>
      <c r="D68" s="14" t="s">
        <v>169</v>
      </c>
      <c r="E68" s="25" t="s">
        <v>26</v>
      </c>
      <c r="F68" s="11">
        <v>26</v>
      </c>
      <c r="G68" s="11">
        <v>4</v>
      </c>
      <c r="H68" s="1">
        <v>0</v>
      </c>
      <c r="I68" s="1">
        <v>1</v>
      </c>
      <c r="J68" s="2">
        <v>31</v>
      </c>
      <c r="K68" s="27">
        <v>16064</v>
      </c>
      <c r="L68" s="27">
        <f t="shared" si="1"/>
        <v>16064.000000000002</v>
      </c>
      <c r="M68" s="1">
        <f t="shared" si="2"/>
        <v>121</v>
      </c>
      <c r="N68" s="1">
        <v>0</v>
      </c>
      <c r="O68" s="27">
        <f t="shared" si="0"/>
        <v>15943.000000000002</v>
      </c>
      <c r="P68" s="22"/>
      <c r="Q68" s="15" t="s">
        <v>62</v>
      </c>
      <c r="R68" s="15" t="s">
        <v>181</v>
      </c>
      <c r="S68" s="15" t="s">
        <v>182</v>
      </c>
      <c r="T68" s="15" t="s">
        <v>183</v>
      </c>
    </row>
    <row r="69" spans="1:20" s="3" customFormat="1" ht="24.75" customHeight="1">
      <c r="A69" s="21">
        <v>59</v>
      </c>
      <c r="B69" s="10">
        <v>2214805049</v>
      </c>
      <c r="C69" s="14" t="s">
        <v>312</v>
      </c>
      <c r="D69" s="14" t="s">
        <v>313</v>
      </c>
      <c r="E69" s="25" t="s">
        <v>26</v>
      </c>
      <c r="F69" s="11">
        <v>0</v>
      </c>
      <c r="G69" s="11">
        <v>0</v>
      </c>
      <c r="H69" s="1">
        <v>0</v>
      </c>
      <c r="I69" s="1">
        <v>0</v>
      </c>
      <c r="J69" s="2">
        <v>0</v>
      </c>
      <c r="K69" s="2">
        <v>16064</v>
      </c>
      <c r="L69" s="2">
        <f t="shared" si="1"/>
        <v>0</v>
      </c>
      <c r="M69" s="1">
        <f t="shared" si="2"/>
        <v>0</v>
      </c>
      <c r="N69" s="1">
        <v>0</v>
      </c>
      <c r="O69" s="2">
        <f t="shared" si="0"/>
        <v>0</v>
      </c>
      <c r="P69" s="22"/>
      <c r="Q69" s="15" t="s">
        <v>57</v>
      </c>
      <c r="R69" s="15" t="s">
        <v>326</v>
      </c>
      <c r="S69" s="15" t="s">
        <v>327</v>
      </c>
      <c r="T69" s="15" t="s">
        <v>328</v>
      </c>
    </row>
    <row r="70" spans="1:20" s="3" customFormat="1" ht="24.75" customHeight="1">
      <c r="A70" s="21">
        <v>60</v>
      </c>
      <c r="B70" s="10">
        <v>2214805050</v>
      </c>
      <c r="C70" s="14" t="s">
        <v>314</v>
      </c>
      <c r="D70" s="14" t="s">
        <v>315</v>
      </c>
      <c r="E70" s="25" t="s">
        <v>26</v>
      </c>
      <c r="F70" s="11">
        <v>23</v>
      </c>
      <c r="G70" s="11">
        <v>4</v>
      </c>
      <c r="H70" s="1">
        <v>0</v>
      </c>
      <c r="I70" s="1">
        <v>1</v>
      </c>
      <c r="J70" s="2">
        <v>28</v>
      </c>
      <c r="K70" s="2">
        <v>16064</v>
      </c>
      <c r="L70" s="2">
        <f t="shared" si="1"/>
        <v>14509.419354838712</v>
      </c>
      <c r="M70" s="1">
        <f t="shared" si="2"/>
        <v>109</v>
      </c>
      <c r="N70" s="1">
        <v>0</v>
      </c>
      <c r="O70" s="2">
        <f t="shared" si="0"/>
        <v>14400.419354838712</v>
      </c>
      <c r="P70" s="22"/>
      <c r="Q70" s="15" t="s">
        <v>48</v>
      </c>
      <c r="R70" s="15" t="s">
        <v>329</v>
      </c>
      <c r="S70" s="15" t="s">
        <v>75</v>
      </c>
      <c r="T70" s="15" t="s">
        <v>330</v>
      </c>
    </row>
    <row r="71" spans="1:20" s="3" customFormat="1" ht="24.75" customHeight="1">
      <c r="A71" s="21">
        <v>61</v>
      </c>
      <c r="B71" s="10">
        <v>2214805054</v>
      </c>
      <c r="C71" s="14" t="s">
        <v>83</v>
      </c>
      <c r="D71" s="14" t="s">
        <v>316</v>
      </c>
      <c r="E71" s="25" t="s">
        <v>26</v>
      </c>
      <c r="F71" s="11">
        <v>23</v>
      </c>
      <c r="G71" s="11">
        <v>4</v>
      </c>
      <c r="H71" s="1">
        <v>0</v>
      </c>
      <c r="I71" s="1">
        <v>1</v>
      </c>
      <c r="J71" s="2">
        <v>28</v>
      </c>
      <c r="K71" s="2">
        <v>16064</v>
      </c>
      <c r="L71" s="2">
        <f t="shared" si="1"/>
        <v>14509.419354838712</v>
      </c>
      <c r="M71" s="1">
        <f t="shared" si="2"/>
        <v>109</v>
      </c>
      <c r="N71" s="1">
        <v>0</v>
      </c>
      <c r="O71" s="2">
        <f t="shared" si="0"/>
        <v>14400.419354838712</v>
      </c>
      <c r="P71" s="22"/>
      <c r="Q71" s="15" t="s">
        <v>57</v>
      </c>
      <c r="R71" s="15" t="s">
        <v>331</v>
      </c>
      <c r="S71" s="15" t="s">
        <v>90</v>
      </c>
      <c r="T71" s="15" t="s">
        <v>58</v>
      </c>
    </row>
    <row r="72" spans="1:20" s="3" customFormat="1" ht="24.75" customHeight="1">
      <c r="A72" s="21">
        <v>62</v>
      </c>
      <c r="B72" s="10">
        <v>2214805058</v>
      </c>
      <c r="C72" s="14" t="s">
        <v>317</v>
      </c>
      <c r="D72" s="14" t="s">
        <v>318</v>
      </c>
      <c r="E72" s="25" t="s">
        <v>26</v>
      </c>
      <c r="F72" s="11">
        <v>26</v>
      </c>
      <c r="G72" s="11">
        <v>4</v>
      </c>
      <c r="H72" s="1">
        <v>0</v>
      </c>
      <c r="I72" s="1">
        <v>1</v>
      </c>
      <c r="J72" s="2">
        <v>31</v>
      </c>
      <c r="K72" s="2">
        <v>16064</v>
      </c>
      <c r="L72" s="2">
        <f>(K72/D$8*J72)</f>
        <v>16064.000000000002</v>
      </c>
      <c r="M72" s="1">
        <f t="shared" si="2"/>
        <v>121</v>
      </c>
      <c r="N72" s="1">
        <v>0</v>
      </c>
      <c r="O72" s="2">
        <f>L72-M72-N72</f>
        <v>15943.000000000002</v>
      </c>
      <c r="P72" s="22"/>
      <c r="Q72" s="15" t="s">
        <v>48</v>
      </c>
      <c r="R72" s="15" t="s">
        <v>332</v>
      </c>
      <c r="S72" s="15" t="s">
        <v>333</v>
      </c>
      <c r="T72" s="15" t="s">
        <v>334</v>
      </c>
    </row>
    <row r="73" spans="1:20" s="3" customFormat="1" ht="24.75" customHeight="1">
      <c r="A73" s="21">
        <v>63</v>
      </c>
      <c r="B73" s="10">
        <v>2214805068</v>
      </c>
      <c r="C73" s="14" t="s">
        <v>319</v>
      </c>
      <c r="D73" s="14" t="s">
        <v>320</v>
      </c>
      <c r="E73" s="25" t="s">
        <v>26</v>
      </c>
      <c r="F73" s="11">
        <v>26</v>
      </c>
      <c r="G73" s="11">
        <v>4</v>
      </c>
      <c r="H73" s="1">
        <v>0</v>
      </c>
      <c r="I73" s="1">
        <v>1</v>
      </c>
      <c r="J73" s="2">
        <v>31</v>
      </c>
      <c r="K73" s="2">
        <v>16064</v>
      </c>
      <c r="L73" s="2">
        <f t="shared" si="1"/>
        <v>16064.000000000002</v>
      </c>
      <c r="M73" s="1">
        <f t="shared" si="2"/>
        <v>121</v>
      </c>
      <c r="N73" s="1">
        <v>0</v>
      </c>
      <c r="O73" s="2">
        <f t="shared" si="0"/>
        <v>15943.000000000002</v>
      </c>
      <c r="P73" s="22"/>
      <c r="Q73" s="15" t="s">
        <v>29</v>
      </c>
      <c r="R73" s="15" t="s">
        <v>335</v>
      </c>
      <c r="S73" s="15" t="s">
        <v>336</v>
      </c>
      <c r="T73" s="15" t="s">
        <v>337</v>
      </c>
    </row>
    <row r="74" spans="1:20" s="3" customFormat="1" ht="24.75" customHeight="1">
      <c r="A74" s="21">
        <v>64</v>
      </c>
      <c r="B74" s="10">
        <v>2214599340</v>
      </c>
      <c r="C74" s="14" t="s">
        <v>398</v>
      </c>
      <c r="D74" s="14" t="s">
        <v>403</v>
      </c>
      <c r="E74" s="25" t="s">
        <v>26</v>
      </c>
      <c r="F74" s="11">
        <v>26</v>
      </c>
      <c r="G74" s="11">
        <v>4</v>
      </c>
      <c r="H74" s="1">
        <v>0</v>
      </c>
      <c r="I74" s="1">
        <v>1</v>
      </c>
      <c r="J74" s="2">
        <v>31</v>
      </c>
      <c r="K74" s="2">
        <v>16064</v>
      </c>
      <c r="L74" s="2">
        <f t="shared" si="1"/>
        <v>16064.000000000002</v>
      </c>
      <c r="M74" s="1">
        <f t="shared" si="2"/>
        <v>121</v>
      </c>
      <c r="N74" s="1">
        <v>0</v>
      </c>
      <c r="O74" s="2">
        <f t="shared" si="0"/>
        <v>15943.000000000002</v>
      </c>
      <c r="P74" s="22"/>
      <c r="Q74" s="15" t="s">
        <v>48</v>
      </c>
      <c r="R74" s="15" t="s">
        <v>407</v>
      </c>
      <c r="S74" s="15" t="s">
        <v>408</v>
      </c>
      <c r="T74" s="15" t="s">
        <v>409</v>
      </c>
    </row>
    <row r="75" spans="1:20" s="3" customFormat="1" ht="24.75" customHeight="1">
      <c r="A75" s="21">
        <v>65</v>
      </c>
      <c r="B75" s="10">
        <v>2214706333</v>
      </c>
      <c r="C75" s="14" t="s">
        <v>36</v>
      </c>
      <c r="D75" s="14" t="s">
        <v>404</v>
      </c>
      <c r="E75" s="25" t="s">
        <v>26</v>
      </c>
      <c r="F75" s="11">
        <v>26</v>
      </c>
      <c r="G75" s="11">
        <v>4</v>
      </c>
      <c r="H75" s="1">
        <v>0</v>
      </c>
      <c r="I75" s="1">
        <v>1</v>
      </c>
      <c r="J75" s="2">
        <v>31</v>
      </c>
      <c r="K75" s="2">
        <v>16064</v>
      </c>
      <c r="L75" s="2">
        <f t="shared" si="1"/>
        <v>16064.000000000002</v>
      </c>
      <c r="M75" s="1">
        <f t="shared" si="2"/>
        <v>121</v>
      </c>
      <c r="N75" s="1">
        <v>0</v>
      </c>
      <c r="O75" s="2">
        <f aca="true" t="shared" si="3" ref="O75:O80">L75-M75-N75</f>
        <v>15943.000000000002</v>
      </c>
      <c r="P75" s="22"/>
      <c r="Q75" s="15" t="s">
        <v>410</v>
      </c>
      <c r="R75" s="15" t="s">
        <v>411</v>
      </c>
      <c r="S75" s="15" t="s">
        <v>412</v>
      </c>
      <c r="T75" s="15" t="s">
        <v>413</v>
      </c>
    </row>
    <row r="76" spans="1:20" s="3" customFormat="1" ht="24.75" customHeight="1">
      <c r="A76" s="21">
        <v>66</v>
      </c>
      <c r="B76" s="10">
        <v>2214710114</v>
      </c>
      <c r="C76" s="14" t="s">
        <v>399</v>
      </c>
      <c r="D76" s="14" t="s">
        <v>35</v>
      </c>
      <c r="E76" s="25" t="s">
        <v>26</v>
      </c>
      <c r="F76" s="11">
        <v>26</v>
      </c>
      <c r="G76" s="11">
        <v>4</v>
      </c>
      <c r="H76" s="1">
        <v>0</v>
      </c>
      <c r="I76" s="1">
        <v>1</v>
      </c>
      <c r="J76" s="2">
        <v>31</v>
      </c>
      <c r="K76" s="2">
        <v>16064</v>
      </c>
      <c r="L76" s="2">
        <f>(K76/D$8*J76)</f>
        <v>16064.000000000002</v>
      </c>
      <c r="M76" s="1">
        <f t="shared" si="2"/>
        <v>121</v>
      </c>
      <c r="N76" s="1">
        <v>0</v>
      </c>
      <c r="O76" s="2">
        <f t="shared" si="3"/>
        <v>15943.000000000002</v>
      </c>
      <c r="P76" s="22"/>
      <c r="Q76" s="15" t="s">
        <v>31</v>
      </c>
      <c r="R76" s="15" t="s">
        <v>414</v>
      </c>
      <c r="S76" s="15" t="s">
        <v>39</v>
      </c>
      <c r="T76" s="15" t="s">
        <v>40</v>
      </c>
    </row>
    <row r="77" spans="1:20" s="3" customFormat="1" ht="24.75" customHeight="1">
      <c r="A77" s="21">
        <v>67</v>
      </c>
      <c r="B77" s="10">
        <v>2214393875</v>
      </c>
      <c r="C77" s="14" t="s">
        <v>400</v>
      </c>
      <c r="D77" s="14" t="s">
        <v>405</v>
      </c>
      <c r="E77" s="25" t="s">
        <v>26</v>
      </c>
      <c r="F77" s="11">
        <v>26</v>
      </c>
      <c r="G77" s="11">
        <v>4</v>
      </c>
      <c r="H77" s="1">
        <v>0</v>
      </c>
      <c r="I77" s="1">
        <v>1</v>
      </c>
      <c r="J77" s="2">
        <v>31</v>
      </c>
      <c r="K77" s="2">
        <v>16064</v>
      </c>
      <c r="L77" s="2">
        <f>(K77/D$8*J77)</f>
        <v>16064.000000000002</v>
      </c>
      <c r="M77" s="1">
        <f>ROUNDUP(L77*0.75%,0)</f>
        <v>121</v>
      </c>
      <c r="N77" s="1">
        <v>0</v>
      </c>
      <c r="O77" s="2">
        <f t="shared" si="3"/>
        <v>15943.000000000002</v>
      </c>
      <c r="P77" s="22"/>
      <c r="Q77" s="15" t="s">
        <v>29</v>
      </c>
      <c r="R77" s="15" t="s">
        <v>415</v>
      </c>
      <c r="S77" s="15" t="s">
        <v>416</v>
      </c>
      <c r="T77" s="15" t="s">
        <v>417</v>
      </c>
    </row>
    <row r="78" spans="1:20" s="3" customFormat="1" ht="24.75" customHeight="1">
      <c r="A78" s="21">
        <v>68</v>
      </c>
      <c r="B78" s="10">
        <v>2214647410</v>
      </c>
      <c r="C78" s="14" t="s">
        <v>401</v>
      </c>
      <c r="D78" s="14" t="s">
        <v>406</v>
      </c>
      <c r="E78" s="25" t="s">
        <v>26</v>
      </c>
      <c r="F78" s="11">
        <v>23</v>
      </c>
      <c r="G78" s="11">
        <v>4</v>
      </c>
      <c r="H78" s="1">
        <v>0</v>
      </c>
      <c r="I78" s="1">
        <v>1</v>
      </c>
      <c r="J78" s="2">
        <v>28</v>
      </c>
      <c r="K78" s="2">
        <v>16064</v>
      </c>
      <c r="L78" s="2">
        <f>(K78/D$8*J78)</f>
        <v>14509.419354838712</v>
      </c>
      <c r="M78" s="1">
        <f>ROUNDUP(L78*0.75%,0)</f>
        <v>109</v>
      </c>
      <c r="N78" s="1">
        <v>0</v>
      </c>
      <c r="O78" s="2">
        <f t="shared" si="3"/>
        <v>14400.419354838712</v>
      </c>
      <c r="P78" s="22"/>
      <c r="Q78" s="15" t="s">
        <v>31</v>
      </c>
      <c r="R78" s="15" t="s">
        <v>418</v>
      </c>
      <c r="S78" s="15" t="s">
        <v>419</v>
      </c>
      <c r="T78" s="15" t="s">
        <v>420</v>
      </c>
    </row>
    <row r="79" spans="1:20" s="3" customFormat="1" ht="24.75" customHeight="1">
      <c r="A79" s="21">
        <v>69</v>
      </c>
      <c r="B79" s="10">
        <v>1014254556</v>
      </c>
      <c r="C79" s="14" t="s">
        <v>402</v>
      </c>
      <c r="D79" s="14" t="s">
        <v>382</v>
      </c>
      <c r="E79" s="25" t="s">
        <v>26</v>
      </c>
      <c r="F79" s="11">
        <v>17</v>
      </c>
      <c r="G79" s="11">
        <v>4</v>
      </c>
      <c r="H79" s="1">
        <v>0</v>
      </c>
      <c r="I79" s="1">
        <v>1</v>
      </c>
      <c r="J79" s="2">
        <v>22</v>
      </c>
      <c r="K79" s="2">
        <v>16064</v>
      </c>
      <c r="L79" s="2">
        <f>(K79/D$8*J79)</f>
        <v>11400.25806451613</v>
      </c>
      <c r="M79" s="1">
        <f>ROUNDUP(L79*0.75%,0)</f>
        <v>86</v>
      </c>
      <c r="N79" s="1">
        <v>0</v>
      </c>
      <c r="O79" s="2">
        <f t="shared" si="3"/>
        <v>11314.25806451613</v>
      </c>
      <c r="P79" s="22"/>
      <c r="Q79" s="15" t="s">
        <v>48</v>
      </c>
      <c r="R79" s="15" t="s">
        <v>421</v>
      </c>
      <c r="S79" s="15" t="s">
        <v>422</v>
      </c>
      <c r="T79" s="15" t="s">
        <v>423</v>
      </c>
    </row>
    <row r="80" spans="1:20" s="41" customFormat="1" ht="24.75" customHeight="1">
      <c r="A80" s="21">
        <v>70</v>
      </c>
      <c r="B80" s="34">
        <v>2214805785</v>
      </c>
      <c r="C80" s="35" t="s">
        <v>321</v>
      </c>
      <c r="D80" s="35" t="s">
        <v>322</v>
      </c>
      <c r="E80" s="34" t="s">
        <v>167</v>
      </c>
      <c r="F80" s="36">
        <v>26</v>
      </c>
      <c r="G80" s="36">
        <v>4</v>
      </c>
      <c r="H80" s="37">
        <v>0</v>
      </c>
      <c r="I80" s="37">
        <v>1</v>
      </c>
      <c r="J80" s="38">
        <v>31</v>
      </c>
      <c r="K80" s="38">
        <v>17693</v>
      </c>
      <c r="L80" s="38">
        <f>(K80/D$8*J80)</f>
        <v>17693</v>
      </c>
      <c r="M80" s="37">
        <f>ROUNDUP(L80*0.75%,0)</f>
        <v>133</v>
      </c>
      <c r="N80" s="37">
        <v>0</v>
      </c>
      <c r="O80" s="38">
        <f t="shared" si="3"/>
        <v>17560</v>
      </c>
      <c r="P80" s="39"/>
      <c r="Q80" s="40" t="s">
        <v>434</v>
      </c>
      <c r="R80" s="40" t="s">
        <v>435</v>
      </c>
      <c r="S80" s="40" t="s">
        <v>436</v>
      </c>
      <c r="T80" s="40" t="s">
        <v>437</v>
      </c>
    </row>
    <row r="81" spans="1:20" s="3" customFormat="1" ht="24.75" customHeight="1">
      <c r="A81" s="21">
        <v>71</v>
      </c>
      <c r="B81" s="10">
        <v>2214847687</v>
      </c>
      <c r="C81" s="14" t="s">
        <v>424</v>
      </c>
      <c r="D81" s="14" t="s">
        <v>19</v>
      </c>
      <c r="E81" s="25" t="s">
        <v>266</v>
      </c>
      <c r="F81" s="11">
        <v>4</v>
      </c>
      <c r="G81" s="11">
        <v>0</v>
      </c>
      <c r="H81" s="1">
        <v>0</v>
      </c>
      <c r="I81" s="1">
        <v>0</v>
      </c>
      <c r="J81" s="2">
        <v>4</v>
      </c>
      <c r="K81" s="2">
        <v>19473</v>
      </c>
      <c r="L81" s="2">
        <f aca="true" t="shared" si="4" ref="L81:L86">(K81/D$8*J81)</f>
        <v>2512.6451612903224</v>
      </c>
      <c r="M81" s="1">
        <f aca="true" t="shared" si="5" ref="M81:M86">ROUNDUP(L81*0.75%,0)</f>
        <v>19</v>
      </c>
      <c r="N81" s="1">
        <v>0</v>
      </c>
      <c r="O81" s="2">
        <f aca="true" t="shared" si="6" ref="O81:O86">L81-M81-N81</f>
        <v>2493.6451612903224</v>
      </c>
      <c r="P81" s="22"/>
      <c r="Q81" s="15" t="s">
        <v>43</v>
      </c>
      <c r="R81" s="15" t="s">
        <v>438</v>
      </c>
      <c r="S81" s="15" t="s">
        <v>439</v>
      </c>
      <c r="T81" s="15" t="s">
        <v>440</v>
      </c>
    </row>
    <row r="82" spans="1:20" s="3" customFormat="1" ht="24.75" customHeight="1">
      <c r="A82" s="21">
        <v>72</v>
      </c>
      <c r="B82" s="10">
        <v>2214847717</v>
      </c>
      <c r="C82" s="14" t="s">
        <v>425</v>
      </c>
      <c r="D82" s="14" t="s">
        <v>426</v>
      </c>
      <c r="E82" s="25" t="s">
        <v>26</v>
      </c>
      <c r="F82" s="11">
        <v>17</v>
      </c>
      <c r="G82" s="11">
        <v>3</v>
      </c>
      <c r="H82" s="1">
        <v>0</v>
      </c>
      <c r="I82" s="1">
        <v>0</v>
      </c>
      <c r="J82" s="2">
        <v>20</v>
      </c>
      <c r="K82" s="2">
        <v>16064</v>
      </c>
      <c r="L82" s="2">
        <f t="shared" si="4"/>
        <v>10363.870967741936</v>
      </c>
      <c r="M82" s="1">
        <f t="shared" si="5"/>
        <v>78</v>
      </c>
      <c r="N82" s="1">
        <v>0</v>
      </c>
      <c r="O82" s="2">
        <f t="shared" si="6"/>
        <v>10285.870967741936</v>
      </c>
      <c r="P82" s="22"/>
      <c r="Q82" s="15" t="s">
        <v>52</v>
      </c>
      <c r="R82" s="15" t="s">
        <v>441</v>
      </c>
      <c r="S82" s="15" t="s">
        <v>442</v>
      </c>
      <c r="T82" s="15" t="s">
        <v>443</v>
      </c>
    </row>
    <row r="83" spans="1:20" s="3" customFormat="1" ht="24.75" customHeight="1">
      <c r="A83" s="21">
        <v>73</v>
      </c>
      <c r="B83" s="10">
        <v>2214847720</v>
      </c>
      <c r="C83" s="14" t="s">
        <v>427</v>
      </c>
      <c r="D83" s="14" t="s">
        <v>19</v>
      </c>
      <c r="E83" s="25" t="s">
        <v>26</v>
      </c>
      <c r="F83" s="11">
        <v>6</v>
      </c>
      <c r="G83" s="11">
        <v>1</v>
      </c>
      <c r="H83" s="1">
        <v>0</v>
      </c>
      <c r="I83" s="1">
        <v>0</v>
      </c>
      <c r="J83" s="2">
        <v>7</v>
      </c>
      <c r="K83" s="2">
        <v>16064</v>
      </c>
      <c r="L83" s="2">
        <f t="shared" si="4"/>
        <v>3627.354838709678</v>
      </c>
      <c r="M83" s="1">
        <f t="shared" si="5"/>
        <v>28</v>
      </c>
      <c r="N83" s="1">
        <v>0</v>
      </c>
      <c r="O83" s="2">
        <f t="shared" si="6"/>
        <v>3599.354838709678</v>
      </c>
      <c r="P83" s="22"/>
      <c r="Q83" s="15" t="s">
        <v>43</v>
      </c>
      <c r="R83" s="15" t="s">
        <v>444</v>
      </c>
      <c r="S83" s="15" t="s">
        <v>445</v>
      </c>
      <c r="T83" s="15" t="s">
        <v>446</v>
      </c>
    </row>
    <row r="84" spans="1:20" s="3" customFormat="1" ht="24.75" customHeight="1">
      <c r="A84" s="21">
        <v>74</v>
      </c>
      <c r="B84" s="10">
        <v>2214847731</v>
      </c>
      <c r="C84" s="14" t="s">
        <v>428</v>
      </c>
      <c r="D84" s="14" t="s">
        <v>429</v>
      </c>
      <c r="E84" s="25" t="s">
        <v>133</v>
      </c>
      <c r="F84" s="11">
        <v>9</v>
      </c>
      <c r="G84" s="11">
        <v>1</v>
      </c>
      <c r="H84" s="1">
        <v>0</v>
      </c>
      <c r="I84" s="1">
        <v>0</v>
      </c>
      <c r="J84" s="2">
        <v>10</v>
      </c>
      <c r="K84" s="47">
        <v>17693</v>
      </c>
      <c r="L84" s="2">
        <f t="shared" si="4"/>
        <v>5707.41935483871</v>
      </c>
      <c r="M84" s="1">
        <f t="shared" si="5"/>
        <v>43</v>
      </c>
      <c r="N84" s="1">
        <v>0</v>
      </c>
      <c r="O84" s="2">
        <f t="shared" si="6"/>
        <v>5664.41935483871</v>
      </c>
      <c r="P84" s="22"/>
      <c r="Q84" s="15" t="s">
        <v>434</v>
      </c>
      <c r="R84" s="15" t="s">
        <v>447</v>
      </c>
      <c r="S84" s="15" t="s">
        <v>448</v>
      </c>
      <c r="T84" s="15" t="s">
        <v>449</v>
      </c>
    </row>
    <row r="85" spans="1:20" s="3" customFormat="1" ht="24.75" customHeight="1">
      <c r="A85" s="21">
        <v>75</v>
      </c>
      <c r="B85" s="10">
        <v>2214847736</v>
      </c>
      <c r="C85" s="14" t="s">
        <v>430</v>
      </c>
      <c r="D85" s="14" t="s">
        <v>431</v>
      </c>
      <c r="E85" s="25" t="s">
        <v>115</v>
      </c>
      <c r="F85" s="11">
        <v>20</v>
      </c>
      <c r="G85" s="11">
        <v>3</v>
      </c>
      <c r="H85" s="1">
        <v>0</v>
      </c>
      <c r="I85" s="1">
        <v>0</v>
      </c>
      <c r="J85" s="2">
        <v>23</v>
      </c>
      <c r="K85" s="2">
        <v>17693</v>
      </c>
      <c r="L85" s="2">
        <f t="shared" si="4"/>
        <v>13127.064516129032</v>
      </c>
      <c r="M85" s="1">
        <f t="shared" si="5"/>
        <v>99</v>
      </c>
      <c r="N85" s="1">
        <v>0</v>
      </c>
      <c r="O85" s="2">
        <f t="shared" si="6"/>
        <v>13028.064516129032</v>
      </c>
      <c r="P85" s="22"/>
      <c r="Q85" s="15" t="s">
        <v>59</v>
      </c>
      <c r="R85" s="15" t="s">
        <v>450</v>
      </c>
      <c r="S85" s="15" t="s">
        <v>451</v>
      </c>
      <c r="T85" s="15" t="s">
        <v>452</v>
      </c>
    </row>
    <row r="86" spans="1:20" s="3" customFormat="1" ht="24.75" customHeight="1" thickBot="1">
      <c r="A86" s="21">
        <v>76</v>
      </c>
      <c r="B86" s="10">
        <v>2214847745</v>
      </c>
      <c r="C86" s="14" t="s">
        <v>432</v>
      </c>
      <c r="D86" s="14" t="s">
        <v>433</v>
      </c>
      <c r="E86" s="25" t="s">
        <v>249</v>
      </c>
      <c r="F86" s="11">
        <v>9</v>
      </c>
      <c r="G86" s="11">
        <v>1</v>
      </c>
      <c r="H86" s="1">
        <v>0</v>
      </c>
      <c r="I86" s="1">
        <v>0</v>
      </c>
      <c r="J86" s="2">
        <v>10</v>
      </c>
      <c r="K86" s="2">
        <v>19473</v>
      </c>
      <c r="L86" s="2">
        <f t="shared" si="4"/>
        <v>6281.612903225806</v>
      </c>
      <c r="M86" s="1">
        <f t="shared" si="5"/>
        <v>48</v>
      </c>
      <c r="N86" s="1">
        <v>0</v>
      </c>
      <c r="O86" s="2">
        <f t="shared" si="6"/>
        <v>6233.612903225806</v>
      </c>
      <c r="P86" s="22"/>
      <c r="Q86" s="15" t="s">
        <v>48</v>
      </c>
      <c r="R86" s="15" t="s">
        <v>453</v>
      </c>
      <c r="S86" s="15" t="s">
        <v>454</v>
      </c>
      <c r="T86" s="15" t="s">
        <v>455</v>
      </c>
    </row>
    <row r="87" spans="1:20" s="8" customFormat="1" ht="30" customHeight="1" thickBot="1">
      <c r="A87" s="87" t="s">
        <v>3</v>
      </c>
      <c r="B87" s="88"/>
      <c r="C87" s="88"/>
      <c r="D87" s="46"/>
      <c r="E87" s="46"/>
      <c r="F87" s="23">
        <f>SUM(F11:F86)</f>
        <v>1622</v>
      </c>
      <c r="G87" s="23">
        <f aca="true" t="shared" si="7" ref="G87:O87">SUM(G11:G86)</f>
        <v>264</v>
      </c>
      <c r="H87" s="23">
        <f t="shared" si="7"/>
        <v>0</v>
      </c>
      <c r="I87" s="23">
        <f t="shared" si="7"/>
        <v>88</v>
      </c>
      <c r="J87" s="23">
        <f t="shared" si="7"/>
        <v>1974</v>
      </c>
      <c r="K87" s="23"/>
      <c r="L87" s="23">
        <f t="shared" si="7"/>
        <v>1072659.8709677418</v>
      </c>
      <c r="M87" s="23">
        <f t="shared" si="7"/>
        <v>8081</v>
      </c>
      <c r="N87" s="23">
        <f t="shared" si="7"/>
        <v>0</v>
      </c>
      <c r="O87" s="23">
        <f t="shared" si="7"/>
        <v>1064578.8709677418</v>
      </c>
      <c r="P87" s="24"/>
      <c r="Q87" s="15"/>
      <c r="R87" s="15"/>
      <c r="S87" s="15"/>
      <c r="T87" s="15"/>
    </row>
    <row r="88" spans="17:20" ht="12.75">
      <c r="Q88" s="15"/>
      <c r="R88" s="15"/>
      <c r="S88" s="15"/>
      <c r="T88" s="15"/>
    </row>
    <row r="93" spans="3:20" s="9" customFormat="1" ht="12.75">
      <c r="C93" s="4"/>
      <c r="D93" s="4"/>
      <c r="E93" s="4"/>
      <c r="F93" s="4"/>
      <c r="I93" s="4"/>
      <c r="J93" s="4"/>
      <c r="P93" s="4"/>
      <c r="Q93" s="4"/>
      <c r="R93" s="4"/>
      <c r="S93" s="4"/>
      <c r="T93" s="4"/>
    </row>
  </sheetData>
  <sheetProtection/>
  <mergeCells count="4">
    <mergeCell ref="A2:P2"/>
    <mergeCell ref="A3:P3"/>
    <mergeCell ref="A8:C8"/>
    <mergeCell ref="A87:C87"/>
  </mergeCells>
  <conditionalFormatting sqref="B87:B65536 B1:B12">
    <cfRule type="duplicateValues" priority="21" dxfId="0" stopIfTrue="1">
      <formula>AND(COUNTIF($B$87:$B$65536,B1)+COUNTIF($B$1:$B$12,B1)&gt;1,NOT(ISBLANK(B1)))</formula>
    </cfRule>
  </conditionalFormatting>
  <conditionalFormatting sqref="B72">
    <cfRule type="duplicateValues" priority="18" dxfId="0" stopIfTrue="1">
      <formula>AND(COUNTIF($B$72:$B$72,B72)&gt;1,NOT(ISBLANK(B72)))</formula>
    </cfRule>
  </conditionalFormatting>
  <conditionalFormatting sqref="B72">
    <cfRule type="duplicateValues" priority="17" dxfId="0" stopIfTrue="1">
      <formula>AND(COUNTIF($B$72:$B$72,B72)&gt;1,NOT(ISBLANK(B72)))</formula>
    </cfRule>
  </conditionalFormatting>
  <conditionalFormatting sqref="B59:B79 B1:B40 B48:B57 B81:B65536">
    <cfRule type="duplicateValues" priority="16" dxfId="0" stopIfTrue="1">
      <formula>AND(COUNTIF($B$59:$B$79,B1)+COUNTIF($B$1:$B$40,B1)+COUNTIF($B$48:$B$57,B1)+COUNTIF($B$81:$B$65536,B1)&gt;1,NOT(ISBLANK(B1)))</formula>
    </cfRule>
  </conditionalFormatting>
  <conditionalFormatting sqref="B58">
    <cfRule type="duplicateValues" priority="15" dxfId="0" stopIfTrue="1">
      <formula>AND(COUNTIF($B$58:$B$58,B58)&gt;1,NOT(ISBLANK(B58)))</formula>
    </cfRule>
  </conditionalFormatting>
  <conditionalFormatting sqref="B58">
    <cfRule type="duplicateValues" priority="14" dxfId="0" stopIfTrue="1">
      <formula>AND(COUNTIF($B$58:$B$58,B58)&gt;1,NOT(ISBLANK(B58)))</formula>
    </cfRule>
  </conditionalFormatting>
  <conditionalFormatting sqref="B58">
    <cfRule type="duplicateValues" priority="13" dxfId="0" stopIfTrue="1">
      <formula>AND(COUNTIF($B$58:$B$58,B58)&gt;1,NOT(ISBLANK(B58)))</formula>
    </cfRule>
  </conditionalFormatting>
  <conditionalFormatting sqref="B48:B52 B37:B40">
    <cfRule type="duplicateValues" priority="22" dxfId="0" stopIfTrue="1">
      <formula>AND(COUNTIF($B$48:$B$52,B37)+COUNTIF($B$37:$B$40,B37)&gt;1,NOT(ISBLANK(B37)))</formula>
    </cfRule>
  </conditionalFormatting>
  <conditionalFormatting sqref="B25:B34">
    <cfRule type="duplicateValues" priority="23" dxfId="0" stopIfTrue="1">
      <formula>AND(COUNTIF($B$25:$B$34,B25)&gt;1,NOT(ISBLANK(B25)))</formula>
    </cfRule>
  </conditionalFormatting>
  <conditionalFormatting sqref="B64:B71">
    <cfRule type="duplicateValues" priority="24" dxfId="0" stopIfTrue="1">
      <formula>AND(COUNTIF($B$64:$B$71,B64)&gt;1,NOT(ISBLANK(B64)))</formula>
    </cfRule>
  </conditionalFormatting>
  <conditionalFormatting sqref="B41:B43">
    <cfRule type="duplicateValues" priority="25" dxfId="0" stopIfTrue="1">
      <formula>AND(COUNTIF($B$41:$B$43,B41)&gt;1,NOT(ISBLANK(B41)))</formula>
    </cfRule>
  </conditionalFormatting>
  <conditionalFormatting sqref="B44:B47">
    <cfRule type="duplicateValues" priority="26" dxfId="0" stopIfTrue="1">
      <formula>AND(COUNTIF($B$44:$B$47,B44)&gt;1,NOT(ISBLANK(B44)))</formula>
    </cfRule>
  </conditionalFormatting>
  <conditionalFormatting sqref="B41:B47">
    <cfRule type="duplicateValues" priority="27" dxfId="0" stopIfTrue="1">
      <formula>AND(COUNTIF($B$41:$B$47,B41)&gt;1,NOT(ISBLANK(B41)))</formula>
    </cfRule>
  </conditionalFormatting>
  <conditionalFormatting sqref="B1:B79 B81:B65536">
    <cfRule type="duplicateValues" priority="9" dxfId="0" stopIfTrue="1">
      <formula>AND(COUNTIF($B$1:$B$79,B1)+COUNTIF($B$81:$B$65536,B1)&gt;1,NOT(ISBLANK(B1)))</formula>
    </cfRule>
    <cfRule type="duplicateValues" priority="10" dxfId="0" stopIfTrue="1">
      <formula>AND(COUNTIF($B$1:$B$79,B1)+COUNTIF($B$81:$B$65536,B1)&gt;1,NOT(ISBLANK(B1)))</formula>
    </cfRule>
    <cfRule type="duplicateValues" priority="11" dxfId="0" stopIfTrue="1">
      <formula>AND(COUNTIF($B$1:$B$79,B1)+COUNTIF($B$81:$B$65536,B1)&gt;1,NOT(ISBLANK(B1)))</formula>
    </cfRule>
  </conditionalFormatting>
  <conditionalFormatting sqref="B20:B24">
    <cfRule type="duplicateValues" priority="30" dxfId="0" stopIfTrue="1">
      <formula>AND(COUNTIF($B$20:$B$24,B20)&gt;1,NOT(ISBLANK(B20)))</formula>
    </cfRule>
  </conditionalFormatting>
  <conditionalFormatting sqref="B80">
    <cfRule type="duplicateValues" priority="7" dxfId="0" stopIfTrue="1">
      <formula>AND(COUNTIF($B$80:$B$80,B80)&gt;1,NOT(ISBLANK(B80)))</formula>
    </cfRule>
  </conditionalFormatting>
  <conditionalFormatting sqref="B80">
    <cfRule type="duplicateValues" priority="6" dxfId="0" stopIfTrue="1">
      <formula>AND(COUNTIF($B$80:$B$80,B80)&gt;1,NOT(ISBLANK(B80)))</formula>
    </cfRule>
  </conditionalFormatting>
  <conditionalFormatting sqref="B80">
    <cfRule type="duplicateValues" priority="5" dxfId="0" stopIfTrue="1">
      <formula>AND(COUNTIF($B$80:$B$80,B80)&gt;1,NOT(ISBLANK(B80)))</formula>
    </cfRule>
  </conditionalFormatting>
  <conditionalFormatting sqref="B80">
    <cfRule type="duplicateValues" priority="2" dxfId="0" stopIfTrue="1">
      <formula>AND(COUNTIF($B$80:$B$80,B80)&gt;1,NOT(ISBLANK(B80)))</formula>
    </cfRule>
    <cfRule type="duplicateValues" priority="3" dxfId="0" stopIfTrue="1">
      <formula>AND(COUNTIF($B$80:$B$80,B80)&gt;1,NOT(ISBLANK(B80)))</formula>
    </cfRule>
    <cfRule type="duplicateValues" priority="4" dxfId="0" stopIfTrue="1">
      <formula>AND(COUNTIF($B$80:$B$80,B80)&gt;1,NOT(ISBLANK(B80)))</formula>
    </cfRule>
  </conditionalFormatting>
  <conditionalFormatting sqref="R80">
    <cfRule type="duplicateValues" priority="1" dxfId="0" stopIfTrue="1">
      <formula>AND(COUNTIF($R$80:$R$80,R80)&gt;1,NOT(ISBLANK(R80)))</formula>
    </cfRule>
  </conditionalFormatting>
  <conditionalFormatting sqref="B73:B79 B53:B57 B13:B19 B35:B36 B59:B63 B81:B86">
    <cfRule type="duplicateValues" priority="241" dxfId="0" stopIfTrue="1">
      <formula>AND(COUNTIF($B$73:$B$79,B13)+COUNTIF($B$53:$B$57,B13)+COUNTIF($B$13:$B$19,B13)+COUNTIF($B$35:$B$36,B13)+COUNTIF($B$59:$B$63,B13)+COUNTIF($B$81:$B$86,B13)&gt;1,NOT(ISBLANK(B13)))</formula>
    </cfRule>
  </conditionalFormatting>
  <conditionalFormatting sqref="B73:B79 B11:B40 B59:B63 B48:B57 B81:B86">
    <cfRule type="duplicateValues" priority="247" dxfId="0" stopIfTrue="1">
      <formula>AND(COUNTIF($B$73:$B$79,B11)+COUNTIF($B$11:$B$40,B11)+COUNTIF($B$59:$B$63,B11)+COUNTIF($B$48:$B$57,B11)+COUNTIF($B$81:$B$86,B11)&gt;1,NOT(ISBLANK(B11)))</formula>
    </cfRule>
  </conditionalFormatting>
  <conditionalFormatting sqref="R87:R65536 R1:R10">
    <cfRule type="duplicateValues" priority="248" dxfId="0" stopIfTrue="1">
      <formula>AND(COUNTIF($R$87:$R$65536,R1)+COUNTIF($R$1:$R$10,R1)&gt;1,NOT(ISBLANK(R1)))</formula>
    </cfRule>
  </conditionalFormatting>
  <conditionalFormatting sqref="R81:R65536 R1:R79">
    <cfRule type="duplicateValues" priority="250" dxfId="0" stopIfTrue="1">
      <formula>AND(COUNTIF($R$81:$R$65536,R1)+COUNTIF($R$1:$R$79,R1)&gt;1,NOT(ISBLANK(R1)))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2"/>
  <sheetViews>
    <sheetView showGridLines="0" view="pageBreakPreview" zoomScaleNormal="98" zoomScaleSheetLayoutView="100" zoomScalePageLayoutView="0" workbookViewId="0" topLeftCell="A28">
      <selection activeCell="J77" sqref="J77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17.28125" style="4" customWidth="1"/>
    <col min="20" max="20" width="28.140625" style="4" customWidth="1"/>
    <col min="21" max="21" width="15.8515625" style="4" bestFit="1" customWidth="1"/>
    <col min="22" max="16384" width="9.140625" style="4" customWidth="1"/>
  </cols>
  <sheetData>
    <row r="1" ht="9" customHeight="1"/>
    <row r="2" spans="1:17" ht="2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20.25">
      <c r="A3" s="85" t="s">
        <v>457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48"/>
      <c r="E6" s="48"/>
      <c r="F6" s="48"/>
      <c r="G6" s="48"/>
      <c r="H6" s="48"/>
      <c r="I6" s="48"/>
      <c r="J6" s="48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6" t="s">
        <v>15</v>
      </c>
      <c r="B8" s="86"/>
      <c r="C8" s="86"/>
      <c r="D8" s="48">
        <v>30</v>
      </c>
      <c r="E8" s="48"/>
      <c r="F8" s="48"/>
      <c r="G8" s="48"/>
      <c r="H8" s="48"/>
      <c r="I8" s="48"/>
      <c r="J8" s="48"/>
      <c r="K8" s="5"/>
      <c r="L8" s="6" t="s">
        <v>280</v>
      </c>
    </row>
    <row r="9" ht="13.5" thickBot="1"/>
    <row r="10" spans="1:21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/>
      <c r="T10" s="12" t="s">
        <v>23</v>
      </c>
      <c r="U10" s="12" t="s">
        <v>24</v>
      </c>
    </row>
    <row r="11" spans="1:21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v>20</v>
      </c>
      <c r="G11" s="11">
        <v>3</v>
      </c>
      <c r="H11" s="1">
        <v>0</v>
      </c>
      <c r="I11" s="1">
        <v>1</v>
      </c>
      <c r="J11" s="2">
        <f>I11+G11+F11</f>
        <v>24</v>
      </c>
      <c r="K11" s="2">
        <v>16064</v>
      </c>
      <c r="L11" s="2">
        <f>(K11/D$8*J11)</f>
        <v>12851.2</v>
      </c>
      <c r="M11" s="1">
        <f>ROUNDUP(L11*0.75%,0)</f>
        <v>97</v>
      </c>
      <c r="N11" s="1">
        <v>0</v>
      </c>
      <c r="O11" s="2">
        <f aca="true" t="shared" si="0" ref="O11:O68">L11-M11-N11</f>
        <v>12754.2</v>
      </c>
      <c r="P11" s="22"/>
      <c r="Q11" s="15" t="s">
        <v>45</v>
      </c>
      <c r="R11" s="15" t="s">
        <v>61</v>
      </c>
      <c r="S11" s="15"/>
      <c r="T11" s="15" t="s">
        <v>46</v>
      </c>
      <c r="U11" s="15" t="s">
        <v>47</v>
      </c>
    </row>
    <row r="12" spans="1:21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v>26</v>
      </c>
      <c r="G12" s="11">
        <v>4</v>
      </c>
      <c r="H12" s="1">
        <v>0</v>
      </c>
      <c r="I12" s="1">
        <v>0</v>
      </c>
      <c r="J12" s="2">
        <f aca="true" t="shared" si="1" ref="J12:J69">I12+G12+F12</f>
        <v>30</v>
      </c>
      <c r="K12" s="2">
        <v>19473</v>
      </c>
      <c r="L12" s="2">
        <f aca="true" t="shared" si="2" ref="L12:L69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/>
      <c r="T12" s="15" t="s">
        <v>76</v>
      </c>
      <c r="U12" s="15" t="s">
        <v>77</v>
      </c>
    </row>
    <row r="13" spans="1:21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v>25</v>
      </c>
      <c r="G13" s="11">
        <v>4</v>
      </c>
      <c r="H13" s="1">
        <v>0</v>
      </c>
      <c r="I13" s="1">
        <v>1</v>
      </c>
      <c r="J13" s="2">
        <f t="shared" si="1"/>
        <v>30</v>
      </c>
      <c r="K13" s="2">
        <v>17693</v>
      </c>
      <c r="L13" s="2">
        <f t="shared" si="2"/>
        <v>17693</v>
      </c>
      <c r="M13" s="1">
        <f aca="true" t="shared" si="3" ref="M13:M69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/>
      <c r="T13" s="15" t="s">
        <v>98</v>
      </c>
      <c r="U13" s="15" t="s">
        <v>99</v>
      </c>
    </row>
    <row r="14" spans="1:21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v>25</v>
      </c>
      <c r="G14" s="11">
        <v>4</v>
      </c>
      <c r="H14" s="1">
        <v>0</v>
      </c>
      <c r="I14" s="1">
        <v>1</v>
      </c>
      <c r="J14" s="2">
        <f t="shared" si="1"/>
        <v>30</v>
      </c>
      <c r="K14" s="2">
        <v>17693</v>
      </c>
      <c r="L14" s="2">
        <f t="shared" si="2"/>
        <v>17693</v>
      </c>
      <c r="M14" s="1">
        <f t="shared" si="3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/>
      <c r="T14" s="15" t="s">
        <v>100</v>
      </c>
      <c r="U14" s="15" t="s">
        <v>261</v>
      </c>
    </row>
    <row r="15" spans="1:21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v>22</v>
      </c>
      <c r="G15" s="11">
        <v>4</v>
      </c>
      <c r="H15" s="1">
        <v>0</v>
      </c>
      <c r="I15" s="1">
        <v>4</v>
      </c>
      <c r="J15" s="2">
        <f t="shared" si="1"/>
        <v>30</v>
      </c>
      <c r="K15" s="2">
        <v>17693</v>
      </c>
      <c r="L15" s="2">
        <f t="shared" si="2"/>
        <v>17693</v>
      </c>
      <c r="M15" s="1">
        <f t="shared" si="3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/>
      <c r="T15" s="15" t="s">
        <v>73</v>
      </c>
      <c r="U15" s="15" t="s">
        <v>74</v>
      </c>
    </row>
    <row r="16" spans="1:21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v>25</v>
      </c>
      <c r="G16" s="11">
        <v>4</v>
      </c>
      <c r="H16" s="1">
        <v>0</v>
      </c>
      <c r="I16" s="1">
        <v>1</v>
      </c>
      <c r="J16" s="2">
        <f t="shared" si="1"/>
        <v>30</v>
      </c>
      <c r="K16" s="2">
        <v>16064</v>
      </c>
      <c r="L16" s="2">
        <f t="shared" si="2"/>
        <v>16064</v>
      </c>
      <c r="M16" s="1">
        <f t="shared" si="3"/>
        <v>121</v>
      </c>
      <c r="N16" s="1">
        <v>0</v>
      </c>
      <c r="O16" s="2">
        <f t="shared" si="0"/>
        <v>15943</v>
      </c>
      <c r="P16" s="22"/>
      <c r="Q16" s="15" t="s">
        <v>31</v>
      </c>
      <c r="R16" s="15" t="s">
        <v>144</v>
      </c>
      <c r="S16" s="15"/>
      <c r="T16" s="15" t="s">
        <v>145</v>
      </c>
      <c r="U16" s="15" t="s">
        <v>146</v>
      </c>
    </row>
    <row r="17" spans="1:21" s="41" customFormat="1" ht="24.75" customHeight="1">
      <c r="A17" s="21">
        <v>7</v>
      </c>
      <c r="B17" s="25">
        <v>2214852448</v>
      </c>
      <c r="C17" s="26" t="s">
        <v>458</v>
      </c>
      <c r="D17" s="26" t="s">
        <v>459</v>
      </c>
      <c r="E17" s="25" t="s">
        <v>26</v>
      </c>
      <c r="F17" s="55">
        <v>15</v>
      </c>
      <c r="G17" s="55">
        <v>3</v>
      </c>
      <c r="H17" s="42">
        <v>0</v>
      </c>
      <c r="I17" s="42">
        <v>0</v>
      </c>
      <c r="J17" s="27">
        <f t="shared" si="1"/>
        <v>18</v>
      </c>
      <c r="K17" s="27">
        <v>16064</v>
      </c>
      <c r="L17" s="27">
        <f t="shared" si="2"/>
        <v>9638.400000000001</v>
      </c>
      <c r="M17" s="42">
        <f t="shared" si="3"/>
        <v>73</v>
      </c>
      <c r="N17" s="42">
        <v>0</v>
      </c>
      <c r="O17" s="27">
        <f t="shared" si="0"/>
        <v>9565.400000000001</v>
      </c>
      <c r="P17" s="22"/>
      <c r="Q17" s="40" t="s">
        <v>460</v>
      </c>
      <c r="R17" s="40" t="s">
        <v>461</v>
      </c>
      <c r="S17" s="15"/>
      <c r="T17" s="40" t="s">
        <v>462</v>
      </c>
      <c r="U17" s="40" t="s">
        <v>463</v>
      </c>
    </row>
    <row r="18" spans="1:21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v>23</v>
      </c>
      <c r="G18" s="11">
        <v>4</v>
      </c>
      <c r="H18" s="1">
        <v>0</v>
      </c>
      <c r="I18" s="1">
        <v>1</v>
      </c>
      <c r="J18" s="2">
        <f t="shared" si="1"/>
        <v>28</v>
      </c>
      <c r="K18" s="2">
        <v>16064</v>
      </c>
      <c r="L18" s="2">
        <f t="shared" si="2"/>
        <v>14993.066666666668</v>
      </c>
      <c r="M18" s="1">
        <f t="shared" si="3"/>
        <v>113</v>
      </c>
      <c r="N18" s="1">
        <v>0</v>
      </c>
      <c r="O18" s="2">
        <f t="shared" si="0"/>
        <v>14880.066666666668</v>
      </c>
      <c r="P18" s="22"/>
      <c r="Q18" s="15" t="s">
        <v>350</v>
      </c>
      <c r="R18" s="15" t="s">
        <v>351</v>
      </c>
      <c r="S18" s="15"/>
      <c r="T18" s="15" t="s">
        <v>297</v>
      </c>
      <c r="U18" s="15" t="s">
        <v>352</v>
      </c>
    </row>
    <row r="19" spans="1:21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v>25</v>
      </c>
      <c r="G19" s="11">
        <v>4</v>
      </c>
      <c r="H19" s="1">
        <v>0</v>
      </c>
      <c r="I19" s="1">
        <v>1</v>
      </c>
      <c r="J19" s="2">
        <f t="shared" si="1"/>
        <v>30</v>
      </c>
      <c r="K19" s="2">
        <v>16064</v>
      </c>
      <c r="L19" s="2">
        <f t="shared" si="2"/>
        <v>16064</v>
      </c>
      <c r="M19" s="1">
        <f t="shared" si="3"/>
        <v>121</v>
      </c>
      <c r="N19" s="1">
        <v>0</v>
      </c>
      <c r="O19" s="2">
        <f t="shared" si="0"/>
        <v>15943</v>
      </c>
      <c r="P19" s="22"/>
      <c r="Q19" s="15" t="s">
        <v>162</v>
      </c>
      <c r="R19" s="15" t="s">
        <v>163</v>
      </c>
      <c r="S19" s="15"/>
      <c r="T19" s="15" t="s">
        <v>164</v>
      </c>
      <c r="U19" s="15" t="s">
        <v>165</v>
      </c>
    </row>
    <row r="20" spans="1:21" s="3" customFormat="1" ht="24.75" customHeight="1">
      <c r="A20" s="21">
        <v>10</v>
      </c>
      <c r="B20" s="10">
        <v>2214809723</v>
      </c>
      <c r="C20" s="14" t="s">
        <v>345</v>
      </c>
      <c r="D20" s="14" t="s">
        <v>346</v>
      </c>
      <c r="E20" s="25" t="s">
        <v>26</v>
      </c>
      <c r="F20" s="11">
        <v>21</v>
      </c>
      <c r="G20" s="11">
        <v>3</v>
      </c>
      <c r="H20" s="1">
        <v>0</v>
      </c>
      <c r="I20" s="1">
        <v>1</v>
      </c>
      <c r="J20" s="2">
        <f t="shared" si="1"/>
        <v>25</v>
      </c>
      <c r="K20" s="2">
        <v>16064</v>
      </c>
      <c r="L20" s="2">
        <f t="shared" si="2"/>
        <v>13386.666666666668</v>
      </c>
      <c r="M20" s="1">
        <f t="shared" si="3"/>
        <v>101</v>
      </c>
      <c r="N20" s="1">
        <v>0</v>
      </c>
      <c r="O20" s="2">
        <f t="shared" si="0"/>
        <v>13285.666666666668</v>
      </c>
      <c r="P20" s="22"/>
      <c r="Q20" s="15" t="s">
        <v>29</v>
      </c>
      <c r="R20" s="15" t="s">
        <v>355</v>
      </c>
      <c r="S20" s="15"/>
      <c r="T20" s="15" t="s">
        <v>356</v>
      </c>
      <c r="U20" s="15" t="s">
        <v>357</v>
      </c>
    </row>
    <row r="21" spans="1:21" s="3" customFormat="1" ht="24.75" customHeight="1">
      <c r="A21" s="21">
        <v>11</v>
      </c>
      <c r="B21" s="10">
        <v>2214716102</v>
      </c>
      <c r="C21" s="14" t="s">
        <v>242</v>
      </c>
      <c r="D21" s="14" t="s">
        <v>112</v>
      </c>
      <c r="E21" s="25" t="s">
        <v>26</v>
      </c>
      <c r="F21" s="11">
        <v>12</v>
      </c>
      <c r="G21" s="11">
        <v>2</v>
      </c>
      <c r="H21" s="1">
        <v>0</v>
      </c>
      <c r="I21" s="1">
        <v>0</v>
      </c>
      <c r="J21" s="2">
        <f t="shared" si="1"/>
        <v>14</v>
      </c>
      <c r="K21" s="2">
        <v>16064</v>
      </c>
      <c r="L21" s="2">
        <f t="shared" si="2"/>
        <v>7496.533333333334</v>
      </c>
      <c r="M21" s="1">
        <f t="shared" si="3"/>
        <v>57</v>
      </c>
      <c r="N21" s="1">
        <v>0</v>
      </c>
      <c r="O21" s="2">
        <f t="shared" si="0"/>
        <v>7439.533333333334</v>
      </c>
      <c r="P21" s="22"/>
      <c r="Q21" s="15" t="s">
        <v>29</v>
      </c>
      <c r="R21" s="15" t="s">
        <v>273</v>
      </c>
      <c r="S21" s="15"/>
      <c r="T21" s="15" t="s">
        <v>63</v>
      </c>
      <c r="U21" s="15" t="s">
        <v>122</v>
      </c>
    </row>
    <row r="22" spans="1:21" s="3" customFormat="1" ht="24.75" customHeight="1">
      <c r="A22" s="21">
        <v>12</v>
      </c>
      <c r="B22" s="10">
        <v>2214747111</v>
      </c>
      <c r="C22" s="14" t="s">
        <v>194</v>
      </c>
      <c r="D22" s="14" t="s">
        <v>195</v>
      </c>
      <c r="E22" s="25" t="s">
        <v>87</v>
      </c>
      <c r="F22" s="11">
        <v>25</v>
      </c>
      <c r="G22" s="11">
        <v>4</v>
      </c>
      <c r="H22" s="1">
        <v>0</v>
      </c>
      <c r="I22" s="1">
        <v>1</v>
      </c>
      <c r="J22" s="2">
        <f t="shared" si="1"/>
        <v>30</v>
      </c>
      <c r="K22" s="2">
        <v>17693</v>
      </c>
      <c r="L22" s="2">
        <f t="shared" si="2"/>
        <v>17693</v>
      </c>
      <c r="M22" s="1">
        <f t="shared" si="3"/>
        <v>133</v>
      </c>
      <c r="N22" s="1">
        <v>0</v>
      </c>
      <c r="O22" s="2">
        <f t="shared" si="0"/>
        <v>17560</v>
      </c>
      <c r="P22" s="22"/>
      <c r="Q22" s="15" t="s">
        <v>214</v>
      </c>
      <c r="R22" s="15" t="s">
        <v>215</v>
      </c>
      <c r="S22" s="15"/>
      <c r="T22" s="15" t="s">
        <v>216</v>
      </c>
      <c r="U22" s="15" t="s">
        <v>217</v>
      </c>
    </row>
    <row r="23" spans="1:21" s="3" customFormat="1" ht="24.75" customHeight="1">
      <c r="A23" s="21">
        <v>13</v>
      </c>
      <c r="B23" s="10">
        <v>2214273439</v>
      </c>
      <c r="C23" s="14" t="s">
        <v>196</v>
      </c>
      <c r="D23" s="14" t="s">
        <v>197</v>
      </c>
      <c r="E23" s="25" t="s">
        <v>128</v>
      </c>
      <c r="F23" s="11">
        <v>25</v>
      </c>
      <c r="G23" s="11">
        <v>4</v>
      </c>
      <c r="H23" s="1">
        <v>0</v>
      </c>
      <c r="I23" s="1">
        <v>1</v>
      </c>
      <c r="J23" s="2">
        <f t="shared" si="1"/>
        <v>30</v>
      </c>
      <c r="K23" s="2">
        <v>16064</v>
      </c>
      <c r="L23" s="2">
        <f t="shared" si="2"/>
        <v>16064</v>
      </c>
      <c r="M23" s="1">
        <f t="shared" si="3"/>
        <v>121</v>
      </c>
      <c r="N23" s="1">
        <v>0</v>
      </c>
      <c r="O23" s="2">
        <f t="shared" si="0"/>
        <v>15943</v>
      </c>
      <c r="P23" s="22"/>
      <c r="Q23" s="15" t="s">
        <v>48</v>
      </c>
      <c r="R23" s="15" t="s">
        <v>218</v>
      </c>
      <c r="S23" s="15"/>
      <c r="T23" s="15" t="s">
        <v>153</v>
      </c>
      <c r="U23" s="15" t="s">
        <v>154</v>
      </c>
    </row>
    <row r="24" spans="1:21" s="41" customFormat="1" ht="24.75" customHeight="1">
      <c r="A24" s="21">
        <v>14</v>
      </c>
      <c r="B24" s="25">
        <v>2214385825</v>
      </c>
      <c r="C24" s="26" t="s">
        <v>198</v>
      </c>
      <c r="D24" s="26" t="s">
        <v>199</v>
      </c>
      <c r="E24" s="25" t="s">
        <v>69</v>
      </c>
      <c r="F24" s="55">
        <v>26</v>
      </c>
      <c r="G24" s="55">
        <v>4</v>
      </c>
      <c r="H24" s="42">
        <v>0</v>
      </c>
      <c r="I24" s="42">
        <v>0</v>
      </c>
      <c r="J24" s="2">
        <f t="shared" si="1"/>
        <v>30</v>
      </c>
      <c r="K24" s="27">
        <v>19473</v>
      </c>
      <c r="L24" s="27">
        <f t="shared" si="2"/>
        <v>19473</v>
      </c>
      <c r="M24" s="42">
        <f t="shared" si="3"/>
        <v>147</v>
      </c>
      <c r="N24" s="42">
        <v>0</v>
      </c>
      <c r="O24" s="27">
        <f t="shared" si="0"/>
        <v>19326</v>
      </c>
      <c r="P24" s="22"/>
      <c r="Q24" s="40" t="s">
        <v>41</v>
      </c>
      <c r="R24" s="40" t="s">
        <v>219</v>
      </c>
      <c r="S24" s="15"/>
      <c r="T24" s="40" t="s">
        <v>220</v>
      </c>
      <c r="U24" s="40" t="s">
        <v>221</v>
      </c>
    </row>
    <row r="25" spans="1:21" s="3" customFormat="1" ht="24.75" customHeight="1">
      <c r="A25" s="21">
        <v>15</v>
      </c>
      <c r="B25" s="10">
        <v>2214273444</v>
      </c>
      <c r="C25" s="14" t="s">
        <v>200</v>
      </c>
      <c r="D25" s="14" t="s">
        <v>201</v>
      </c>
      <c r="E25" s="25" t="s">
        <v>131</v>
      </c>
      <c r="F25" s="11">
        <v>25</v>
      </c>
      <c r="G25" s="11">
        <v>4</v>
      </c>
      <c r="H25" s="1">
        <v>0</v>
      </c>
      <c r="I25" s="1">
        <v>1</v>
      </c>
      <c r="J25" s="2">
        <f t="shared" si="1"/>
        <v>30</v>
      </c>
      <c r="K25" s="2">
        <v>19473</v>
      </c>
      <c r="L25" s="2">
        <f t="shared" si="2"/>
        <v>19473</v>
      </c>
      <c r="M25" s="1">
        <f t="shared" si="3"/>
        <v>147</v>
      </c>
      <c r="N25" s="1">
        <v>0</v>
      </c>
      <c r="O25" s="2">
        <f t="shared" si="0"/>
        <v>19326</v>
      </c>
      <c r="P25" s="22"/>
      <c r="Q25" s="15" t="s">
        <v>52</v>
      </c>
      <c r="R25" s="15" t="s">
        <v>222</v>
      </c>
      <c r="S25" s="15"/>
      <c r="T25" s="15" t="s">
        <v>223</v>
      </c>
      <c r="U25" s="15" t="s">
        <v>224</v>
      </c>
    </row>
    <row r="26" spans="1:21" s="3" customFormat="1" ht="24.75" customHeight="1">
      <c r="A26" s="21">
        <v>16</v>
      </c>
      <c r="B26" s="10">
        <v>2214273436</v>
      </c>
      <c r="C26" s="14" t="s">
        <v>202</v>
      </c>
      <c r="D26" s="14" t="s">
        <v>141</v>
      </c>
      <c r="E26" s="25" t="s">
        <v>115</v>
      </c>
      <c r="F26" s="11">
        <v>24</v>
      </c>
      <c r="G26" s="11">
        <v>4</v>
      </c>
      <c r="H26" s="1">
        <v>0</v>
      </c>
      <c r="I26" s="1">
        <v>2</v>
      </c>
      <c r="J26" s="2">
        <f t="shared" si="1"/>
        <v>30</v>
      </c>
      <c r="K26" s="2">
        <v>17693</v>
      </c>
      <c r="L26" s="2">
        <f t="shared" si="2"/>
        <v>17693</v>
      </c>
      <c r="M26" s="1">
        <f t="shared" si="3"/>
        <v>133</v>
      </c>
      <c r="N26" s="1">
        <v>0</v>
      </c>
      <c r="O26" s="2">
        <f t="shared" si="0"/>
        <v>17560</v>
      </c>
      <c r="P26" s="22"/>
      <c r="Q26" s="15" t="s">
        <v>31</v>
      </c>
      <c r="R26" s="15" t="s">
        <v>225</v>
      </c>
      <c r="S26" s="15"/>
      <c r="T26" s="15" t="s">
        <v>156</v>
      </c>
      <c r="U26" s="15" t="s">
        <v>226</v>
      </c>
    </row>
    <row r="27" spans="1:21" s="3" customFormat="1" ht="24.75" customHeight="1">
      <c r="A27" s="21">
        <v>17</v>
      </c>
      <c r="B27" s="10">
        <v>2214517887</v>
      </c>
      <c r="C27" s="14" t="s">
        <v>203</v>
      </c>
      <c r="D27" s="14" t="s">
        <v>204</v>
      </c>
      <c r="E27" s="25" t="s">
        <v>115</v>
      </c>
      <c r="F27" s="11">
        <v>25</v>
      </c>
      <c r="G27" s="11">
        <v>4</v>
      </c>
      <c r="H27" s="1">
        <v>0</v>
      </c>
      <c r="I27" s="1">
        <v>1</v>
      </c>
      <c r="J27" s="2">
        <f t="shared" si="1"/>
        <v>30</v>
      </c>
      <c r="K27" s="2">
        <v>19473</v>
      </c>
      <c r="L27" s="2">
        <f t="shared" si="2"/>
        <v>19473</v>
      </c>
      <c r="M27" s="1">
        <f t="shared" si="3"/>
        <v>147</v>
      </c>
      <c r="N27" s="1">
        <v>0</v>
      </c>
      <c r="O27" s="2">
        <f t="shared" si="0"/>
        <v>19326</v>
      </c>
      <c r="P27" s="22"/>
      <c r="Q27" s="15" t="s">
        <v>41</v>
      </c>
      <c r="R27" s="15" t="s">
        <v>227</v>
      </c>
      <c r="S27" s="15"/>
      <c r="T27" s="15" t="s">
        <v>156</v>
      </c>
      <c r="U27" s="15" t="s">
        <v>228</v>
      </c>
    </row>
    <row r="28" spans="1:21" s="3" customFormat="1" ht="24.75" customHeight="1">
      <c r="A28" s="21">
        <v>18</v>
      </c>
      <c r="B28" s="10">
        <v>2214273440</v>
      </c>
      <c r="C28" s="14" t="s">
        <v>205</v>
      </c>
      <c r="D28" s="14" t="s">
        <v>206</v>
      </c>
      <c r="E28" s="25" t="s">
        <v>129</v>
      </c>
      <c r="F28" s="11">
        <v>17</v>
      </c>
      <c r="G28" s="11">
        <v>4</v>
      </c>
      <c r="H28" s="1">
        <v>0</v>
      </c>
      <c r="I28" s="1">
        <v>9</v>
      </c>
      <c r="J28" s="2">
        <f t="shared" si="1"/>
        <v>30</v>
      </c>
      <c r="K28" s="2">
        <v>17693</v>
      </c>
      <c r="L28" s="2">
        <f t="shared" si="2"/>
        <v>17693</v>
      </c>
      <c r="M28" s="1">
        <f t="shared" si="3"/>
        <v>133</v>
      </c>
      <c r="N28" s="1">
        <v>0</v>
      </c>
      <c r="O28" s="2">
        <f t="shared" si="0"/>
        <v>17560</v>
      </c>
      <c r="P28" s="22"/>
      <c r="Q28" s="15" t="s">
        <v>48</v>
      </c>
      <c r="R28" s="15" t="s">
        <v>229</v>
      </c>
      <c r="S28" s="15"/>
      <c r="T28" s="15" t="s">
        <v>230</v>
      </c>
      <c r="U28" s="15" t="s">
        <v>231</v>
      </c>
    </row>
    <row r="29" spans="1:21" s="3" customFormat="1" ht="24.75" customHeight="1">
      <c r="A29" s="21">
        <v>19</v>
      </c>
      <c r="B29" s="10">
        <v>2214571235</v>
      </c>
      <c r="C29" s="14" t="s">
        <v>243</v>
      </c>
      <c r="D29" s="14" t="s">
        <v>140</v>
      </c>
      <c r="E29" s="25" t="s">
        <v>115</v>
      </c>
      <c r="F29" s="11">
        <v>25</v>
      </c>
      <c r="G29" s="11">
        <v>4</v>
      </c>
      <c r="H29" s="1">
        <v>0</v>
      </c>
      <c r="I29" s="1">
        <v>1</v>
      </c>
      <c r="J29" s="2">
        <f t="shared" si="1"/>
        <v>30</v>
      </c>
      <c r="K29" s="2">
        <v>19473</v>
      </c>
      <c r="L29" s="2">
        <f t="shared" si="2"/>
        <v>19473</v>
      </c>
      <c r="M29" s="1">
        <f t="shared" si="3"/>
        <v>147</v>
      </c>
      <c r="N29" s="1">
        <v>0</v>
      </c>
      <c r="O29" s="2">
        <f t="shared" si="0"/>
        <v>19326</v>
      </c>
      <c r="P29" s="22"/>
      <c r="Q29" s="15" t="s">
        <v>31</v>
      </c>
      <c r="R29" s="15" t="s">
        <v>250</v>
      </c>
      <c r="S29" s="15"/>
      <c r="T29" s="15" t="s">
        <v>155</v>
      </c>
      <c r="U29" s="15" t="s">
        <v>251</v>
      </c>
    </row>
    <row r="30" spans="1:21" s="3" customFormat="1" ht="24.75" customHeight="1">
      <c r="A30" s="21">
        <v>20</v>
      </c>
      <c r="B30" s="10">
        <v>1112856934</v>
      </c>
      <c r="C30" s="14" t="s">
        <v>207</v>
      </c>
      <c r="D30" s="14" t="s">
        <v>208</v>
      </c>
      <c r="E30" s="25" t="s">
        <v>133</v>
      </c>
      <c r="F30" s="11">
        <v>24</v>
      </c>
      <c r="G30" s="11">
        <v>4</v>
      </c>
      <c r="H30" s="1">
        <v>0</v>
      </c>
      <c r="I30" s="1">
        <v>2</v>
      </c>
      <c r="J30" s="2">
        <f t="shared" si="1"/>
        <v>30</v>
      </c>
      <c r="K30" s="2">
        <v>19473</v>
      </c>
      <c r="L30" s="2">
        <f t="shared" si="2"/>
        <v>19473</v>
      </c>
      <c r="M30" s="1">
        <f t="shared" si="3"/>
        <v>147</v>
      </c>
      <c r="N30" s="1">
        <v>0</v>
      </c>
      <c r="O30" s="2">
        <f t="shared" si="0"/>
        <v>19326</v>
      </c>
      <c r="P30" s="22"/>
      <c r="Q30" s="15" t="s">
        <v>48</v>
      </c>
      <c r="R30" s="15" t="s">
        <v>232</v>
      </c>
      <c r="S30" s="15"/>
      <c r="T30" s="15" t="s">
        <v>233</v>
      </c>
      <c r="U30" s="15" t="s">
        <v>234</v>
      </c>
    </row>
    <row r="31" spans="1:21" s="3" customFormat="1" ht="24.75" customHeight="1">
      <c r="A31" s="21">
        <v>21</v>
      </c>
      <c r="B31" s="10">
        <v>6914384242</v>
      </c>
      <c r="C31" s="14" t="s">
        <v>209</v>
      </c>
      <c r="D31" s="14" t="s">
        <v>210</v>
      </c>
      <c r="E31" s="25" t="s">
        <v>127</v>
      </c>
      <c r="F31" s="11">
        <v>26</v>
      </c>
      <c r="G31" s="11">
        <v>4</v>
      </c>
      <c r="H31" s="1">
        <v>0</v>
      </c>
      <c r="I31" s="1">
        <v>0</v>
      </c>
      <c r="J31" s="2">
        <f t="shared" si="1"/>
        <v>30</v>
      </c>
      <c r="K31" s="2">
        <v>19473</v>
      </c>
      <c r="L31" s="2">
        <f t="shared" si="2"/>
        <v>19473</v>
      </c>
      <c r="M31" s="1">
        <f t="shared" si="3"/>
        <v>147</v>
      </c>
      <c r="N31" s="1">
        <v>0</v>
      </c>
      <c r="O31" s="2">
        <f t="shared" si="0"/>
        <v>19326</v>
      </c>
      <c r="P31" s="22"/>
      <c r="Q31" s="15" t="s">
        <v>59</v>
      </c>
      <c r="R31" s="15" t="s">
        <v>235</v>
      </c>
      <c r="S31" s="15"/>
      <c r="T31" s="15" t="s">
        <v>236</v>
      </c>
      <c r="U31" s="15" t="s">
        <v>237</v>
      </c>
    </row>
    <row r="32" spans="1:21" s="3" customFormat="1" ht="24.75" customHeight="1">
      <c r="A32" s="21">
        <v>22</v>
      </c>
      <c r="B32" s="10">
        <v>2214658365</v>
      </c>
      <c r="C32" s="14" t="s">
        <v>37</v>
      </c>
      <c r="D32" s="14" t="s">
        <v>50</v>
      </c>
      <c r="E32" s="25" t="s">
        <v>26</v>
      </c>
      <c r="F32" s="11">
        <v>25</v>
      </c>
      <c r="G32" s="11">
        <v>5</v>
      </c>
      <c r="H32" s="1">
        <v>0</v>
      </c>
      <c r="I32" s="1">
        <v>0</v>
      </c>
      <c r="J32" s="2">
        <f t="shared" si="1"/>
        <v>30</v>
      </c>
      <c r="K32" s="2">
        <v>16064</v>
      </c>
      <c r="L32" s="2">
        <f t="shared" si="2"/>
        <v>16064</v>
      </c>
      <c r="M32" s="1">
        <f t="shared" si="3"/>
        <v>121</v>
      </c>
      <c r="N32" s="1">
        <v>0</v>
      </c>
      <c r="O32" s="2">
        <f t="shared" si="0"/>
        <v>15943</v>
      </c>
      <c r="P32" s="22"/>
      <c r="Q32" s="15" t="s">
        <v>29</v>
      </c>
      <c r="R32" s="15" t="s">
        <v>55</v>
      </c>
      <c r="S32" s="15"/>
      <c r="T32" s="15" t="s">
        <v>53</v>
      </c>
      <c r="U32" s="15" t="s">
        <v>54</v>
      </c>
    </row>
    <row r="33" spans="1:21" s="3" customFormat="1" ht="24.75" customHeight="1">
      <c r="A33" s="21">
        <v>23</v>
      </c>
      <c r="B33" s="10">
        <v>2214758230</v>
      </c>
      <c r="C33" s="14" t="s">
        <v>246</v>
      </c>
      <c r="D33" s="14" t="s">
        <v>247</v>
      </c>
      <c r="E33" s="25" t="s">
        <v>249</v>
      </c>
      <c r="F33" s="11">
        <v>24</v>
      </c>
      <c r="G33" s="11">
        <v>4</v>
      </c>
      <c r="H33" s="1">
        <v>0</v>
      </c>
      <c r="I33" s="1">
        <v>2</v>
      </c>
      <c r="J33" s="2">
        <f t="shared" si="1"/>
        <v>30</v>
      </c>
      <c r="K33" s="2">
        <v>19473</v>
      </c>
      <c r="L33" s="2">
        <f t="shared" si="2"/>
        <v>19473</v>
      </c>
      <c r="M33" s="1">
        <f t="shared" si="3"/>
        <v>147</v>
      </c>
      <c r="N33" s="1">
        <v>0</v>
      </c>
      <c r="O33" s="2">
        <f t="shared" si="0"/>
        <v>19326</v>
      </c>
      <c r="P33" s="22"/>
      <c r="Q33" s="15" t="s">
        <v>31</v>
      </c>
      <c r="R33" s="15" t="s">
        <v>254</v>
      </c>
      <c r="S33" s="15"/>
      <c r="T33" s="15" t="s">
        <v>255</v>
      </c>
      <c r="U33" s="15" t="s">
        <v>256</v>
      </c>
    </row>
    <row r="34" spans="1:21" s="3" customFormat="1" ht="24.75" customHeight="1">
      <c r="A34" s="21">
        <v>24</v>
      </c>
      <c r="B34" s="10">
        <v>2214765991</v>
      </c>
      <c r="C34" s="14" t="s">
        <v>264</v>
      </c>
      <c r="D34" s="14" t="s">
        <v>265</v>
      </c>
      <c r="E34" s="25" t="s">
        <v>266</v>
      </c>
      <c r="F34" s="11">
        <v>23</v>
      </c>
      <c r="G34" s="11">
        <v>4</v>
      </c>
      <c r="H34" s="1">
        <v>0</v>
      </c>
      <c r="I34" s="1">
        <v>1</v>
      </c>
      <c r="J34" s="2">
        <f t="shared" si="1"/>
        <v>28</v>
      </c>
      <c r="K34" s="2">
        <v>19473</v>
      </c>
      <c r="L34" s="2">
        <f t="shared" si="2"/>
        <v>18174.8</v>
      </c>
      <c r="M34" s="1">
        <f t="shared" si="3"/>
        <v>137</v>
      </c>
      <c r="N34" s="1">
        <v>0</v>
      </c>
      <c r="O34" s="2">
        <f t="shared" si="0"/>
        <v>18037.8</v>
      </c>
      <c r="P34" s="22"/>
      <c r="Q34" s="15" t="s">
        <v>31</v>
      </c>
      <c r="R34" s="15" t="s">
        <v>274</v>
      </c>
      <c r="S34" s="15"/>
      <c r="T34" s="15" t="s">
        <v>275</v>
      </c>
      <c r="U34" s="15" t="s">
        <v>276</v>
      </c>
    </row>
    <row r="35" spans="1:21" s="3" customFormat="1" ht="24.75" customHeight="1">
      <c r="A35" s="21">
        <v>25</v>
      </c>
      <c r="B35" s="10">
        <v>2214771917</v>
      </c>
      <c r="C35" s="14" t="s">
        <v>36</v>
      </c>
      <c r="D35" s="14" t="s">
        <v>281</v>
      </c>
      <c r="E35" s="25" t="s">
        <v>26</v>
      </c>
      <c r="F35" s="11">
        <v>26</v>
      </c>
      <c r="G35" s="11">
        <v>4</v>
      </c>
      <c r="H35" s="1">
        <v>0</v>
      </c>
      <c r="I35" s="1">
        <v>0</v>
      </c>
      <c r="J35" s="2">
        <f t="shared" si="1"/>
        <v>30</v>
      </c>
      <c r="K35" s="2">
        <v>16064</v>
      </c>
      <c r="L35" s="2">
        <f t="shared" si="2"/>
        <v>16064</v>
      </c>
      <c r="M35" s="1">
        <f t="shared" si="3"/>
        <v>121</v>
      </c>
      <c r="N35" s="1">
        <v>0</v>
      </c>
      <c r="O35" s="2">
        <f t="shared" si="0"/>
        <v>15943</v>
      </c>
      <c r="P35" s="22"/>
      <c r="Q35" s="15" t="s">
        <v>29</v>
      </c>
      <c r="R35" s="15" t="s">
        <v>291</v>
      </c>
      <c r="S35" s="15"/>
      <c r="T35" s="15" t="s">
        <v>106</v>
      </c>
      <c r="U35" s="15" t="s">
        <v>107</v>
      </c>
    </row>
    <row r="36" spans="1:21" s="3" customFormat="1" ht="24.75" customHeight="1">
      <c r="A36" s="21">
        <v>26</v>
      </c>
      <c r="B36" s="10">
        <v>2213762257</v>
      </c>
      <c r="C36" s="14" t="s">
        <v>78</v>
      </c>
      <c r="D36" s="14" t="s">
        <v>101</v>
      </c>
      <c r="E36" s="25" t="s">
        <v>26</v>
      </c>
      <c r="F36" s="11">
        <v>25</v>
      </c>
      <c r="G36" s="11">
        <v>4</v>
      </c>
      <c r="H36" s="1">
        <v>0</v>
      </c>
      <c r="I36" s="1">
        <v>1</v>
      </c>
      <c r="J36" s="2">
        <f t="shared" si="1"/>
        <v>30</v>
      </c>
      <c r="K36" s="2">
        <v>16064</v>
      </c>
      <c r="L36" s="2">
        <f t="shared" si="2"/>
        <v>16064</v>
      </c>
      <c r="M36" s="1">
        <f t="shared" si="3"/>
        <v>121</v>
      </c>
      <c r="N36" s="1">
        <v>0</v>
      </c>
      <c r="O36" s="2">
        <f t="shared" si="0"/>
        <v>15943</v>
      </c>
      <c r="P36" s="22"/>
      <c r="Q36" s="15" t="s">
        <v>59</v>
      </c>
      <c r="R36" s="15" t="s">
        <v>102</v>
      </c>
      <c r="S36" s="15"/>
      <c r="T36" s="15" t="s">
        <v>103</v>
      </c>
      <c r="U36" s="15" t="s">
        <v>104</v>
      </c>
    </row>
    <row r="37" spans="1:21" s="3" customFormat="1" ht="24.75" customHeight="1">
      <c r="A37" s="21">
        <v>27</v>
      </c>
      <c r="B37" s="10">
        <v>2214445467</v>
      </c>
      <c r="C37" s="14" t="s">
        <v>282</v>
      </c>
      <c r="D37" s="14" t="s">
        <v>283</v>
      </c>
      <c r="E37" s="25" t="s">
        <v>26</v>
      </c>
      <c r="F37" s="11">
        <v>25</v>
      </c>
      <c r="G37" s="11">
        <v>4</v>
      </c>
      <c r="H37" s="1">
        <v>0</v>
      </c>
      <c r="I37" s="1">
        <v>1</v>
      </c>
      <c r="J37" s="2">
        <f t="shared" si="1"/>
        <v>30</v>
      </c>
      <c r="K37" s="2">
        <v>16064</v>
      </c>
      <c r="L37" s="2">
        <f t="shared" si="2"/>
        <v>16064</v>
      </c>
      <c r="M37" s="1">
        <f t="shared" si="3"/>
        <v>121</v>
      </c>
      <c r="N37" s="1">
        <v>0</v>
      </c>
      <c r="O37" s="2">
        <f t="shared" si="0"/>
        <v>15943</v>
      </c>
      <c r="P37" s="22"/>
      <c r="Q37" s="15" t="s">
        <v>31</v>
      </c>
      <c r="R37" s="15" t="s">
        <v>292</v>
      </c>
      <c r="S37" s="15"/>
      <c r="T37" s="15" t="s">
        <v>293</v>
      </c>
      <c r="U37" s="15" t="s">
        <v>294</v>
      </c>
    </row>
    <row r="38" spans="1:21" s="3" customFormat="1" ht="24.75" customHeight="1">
      <c r="A38" s="21">
        <v>28</v>
      </c>
      <c r="B38" s="10">
        <v>2214563816</v>
      </c>
      <c r="C38" s="14" t="s">
        <v>166</v>
      </c>
      <c r="D38" s="14" t="s">
        <v>19</v>
      </c>
      <c r="E38" s="25" t="s">
        <v>167</v>
      </c>
      <c r="F38" s="11">
        <v>23</v>
      </c>
      <c r="G38" s="11">
        <v>4</v>
      </c>
      <c r="H38" s="1">
        <v>0</v>
      </c>
      <c r="I38" s="1">
        <v>1</v>
      </c>
      <c r="J38" s="2">
        <f t="shared" si="1"/>
        <v>28</v>
      </c>
      <c r="K38" s="2">
        <v>21184</v>
      </c>
      <c r="L38" s="2">
        <f t="shared" si="2"/>
        <v>19771.733333333334</v>
      </c>
      <c r="M38" s="1">
        <f t="shared" si="3"/>
        <v>149</v>
      </c>
      <c r="N38" s="1">
        <v>0</v>
      </c>
      <c r="O38" s="2">
        <f t="shared" si="0"/>
        <v>19622.733333333334</v>
      </c>
      <c r="P38" s="22"/>
      <c r="Q38" s="15" t="s">
        <v>177</v>
      </c>
      <c r="R38" s="15" t="s">
        <v>178</v>
      </c>
      <c r="S38" s="15"/>
      <c r="T38" s="15" t="s">
        <v>179</v>
      </c>
      <c r="U38" s="15" t="s">
        <v>180</v>
      </c>
    </row>
    <row r="39" spans="1:21" s="3" customFormat="1" ht="24.75" customHeight="1">
      <c r="A39" s="21">
        <v>29</v>
      </c>
      <c r="B39" s="10">
        <v>2214778354</v>
      </c>
      <c r="C39" s="14" t="s">
        <v>286</v>
      </c>
      <c r="D39" s="14" t="s">
        <v>287</v>
      </c>
      <c r="E39" s="25" t="s">
        <v>26</v>
      </c>
      <c r="F39" s="11">
        <v>21</v>
      </c>
      <c r="G39" s="11">
        <v>4</v>
      </c>
      <c r="H39" s="1">
        <v>0</v>
      </c>
      <c r="I39" s="1">
        <v>1</v>
      </c>
      <c r="J39" s="2">
        <f t="shared" si="1"/>
        <v>26</v>
      </c>
      <c r="K39" s="2">
        <v>16064</v>
      </c>
      <c r="L39" s="2">
        <f t="shared" si="2"/>
        <v>13922.133333333335</v>
      </c>
      <c r="M39" s="1">
        <f t="shared" si="3"/>
        <v>105</v>
      </c>
      <c r="N39" s="1">
        <v>0</v>
      </c>
      <c r="O39" s="2">
        <f t="shared" si="0"/>
        <v>13817.133333333335</v>
      </c>
      <c r="P39" s="22"/>
      <c r="Q39" s="15" t="s">
        <v>29</v>
      </c>
      <c r="R39" s="15" t="s">
        <v>299</v>
      </c>
      <c r="S39" s="15"/>
      <c r="T39" s="15" t="s">
        <v>184</v>
      </c>
      <c r="U39" s="15" t="s">
        <v>300</v>
      </c>
    </row>
    <row r="40" spans="1:21" s="3" customFormat="1" ht="24.75" customHeight="1">
      <c r="A40" s="21">
        <v>30</v>
      </c>
      <c r="B40" s="10">
        <v>2214778364</v>
      </c>
      <c r="C40" s="14" t="s">
        <v>130</v>
      </c>
      <c r="D40" s="14" t="s">
        <v>288</v>
      </c>
      <c r="E40" s="25" t="s">
        <v>26</v>
      </c>
      <c r="F40" s="11">
        <v>23</v>
      </c>
      <c r="G40" s="11">
        <v>4</v>
      </c>
      <c r="H40" s="1">
        <v>0</v>
      </c>
      <c r="I40" s="1">
        <v>1</v>
      </c>
      <c r="J40" s="2">
        <f t="shared" si="1"/>
        <v>28</v>
      </c>
      <c r="K40" s="2">
        <v>16064</v>
      </c>
      <c r="L40" s="2">
        <f t="shared" si="2"/>
        <v>14993.066666666668</v>
      </c>
      <c r="M40" s="1">
        <f t="shared" si="3"/>
        <v>113</v>
      </c>
      <c r="N40" s="1">
        <v>0</v>
      </c>
      <c r="O40" s="2">
        <f t="shared" si="0"/>
        <v>14880.066666666668</v>
      </c>
      <c r="P40" s="22"/>
      <c r="Q40" s="15" t="s">
        <v>62</v>
      </c>
      <c r="R40" s="15" t="s">
        <v>301</v>
      </c>
      <c r="S40" s="15"/>
      <c r="T40" s="15" t="s">
        <v>302</v>
      </c>
      <c r="U40" s="15" t="s">
        <v>303</v>
      </c>
    </row>
    <row r="41" spans="1:21" s="3" customFormat="1" ht="24.75" customHeight="1">
      <c r="A41" s="21">
        <v>31</v>
      </c>
      <c r="B41" s="10">
        <v>2214778377</v>
      </c>
      <c r="C41" s="14" t="s">
        <v>289</v>
      </c>
      <c r="D41" s="14" t="s">
        <v>290</v>
      </c>
      <c r="E41" s="25" t="s">
        <v>26</v>
      </c>
      <c r="F41" s="11">
        <v>24</v>
      </c>
      <c r="G41" s="11">
        <v>5</v>
      </c>
      <c r="H41" s="1">
        <v>0</v>
      </c>
      <c r="I41" s="1">
        <v>1</v>
      </c>
      <c r="J41" s="2">
        <f t="shared" si="1"/>
        <v>30</v>
      </c>
      <c r="K41" s="2">
        <v>16064</v>
      </c>
      <c r="L41" s="2">
        <f t="shared" si="2"/>
        <v>16064</v>
      </c>
      <c r="M41" s="1">
        <f t="shared" si="3"/>
        <v>121</v>
      </c>
      <c r="N41" s="1">
        <v>0</v>
      </c>
      <c r="O41" s="2">
        <f t="shared" si="0"/>
        <v>15943</v>
      </c>
      <c r="P41" s="22"/>
      <c r="Q41" s="15" t="s">
        <v>31</v>
      </c>
      <c r="R41" s="15" t="s">
        <v>304</v>
      </c>
      <c r="S41" s="15"/>
      <c r="T41" s="15" t="s">
        <v>90</v>
      </c>
      <c r="U41" s="15" t="s">
        <v>305</v>
      </c>
    </row>
    <row r="42" spans="1:21" s="3" customFormat="1" ht="24.75" customHeight="1">
      <c r="A42" s="21">
        <v>32</v>
      </c>
      <c r="B42" s="10">
        <v>1114185070</v>
      </c>
      <c r="C42" s="14" t="s">
        <v>27</v>
      </c>
      <c r="D42" s="14" t="s">
        <v>28</v>
      </c>
      <c r="E42" s="25" t="s">
        <v>26</v>
      </c>
      <c r="F42" s="11">
        <v>19</v>
      </c>
      <c r="G42" s="11">
        <v>3</v>
      </c>
      <c r="H42" s="1">
        <v>0</v>
      </c>
      <c r="I42" s="1">
        <v>1</v>
      </c>
      <c r="J42" s="2">
        <f t="shared" si="1"/>
        <v>23</v>
      </c>
      <c r="K42" s="2">
        <v>16064</v>
      </c>
      <c r="L42" s="2">
        <f t="shared" si="2"/>
        <v>12315.733333333334</v>
      </c>
      <c r="M42" s="1">
        <f t="shared" si="3"/>
        <v>93</v>
      </c>
      <c r="N42" s="1">
        <v>0</v>
      </c>
      <c r="O42" s="2">
        <f t="shared" si="0"/>
        <v>12222.733333333334</v>
      </c>
      <c r="P42" s="22"/>
      <c r="Q42" s="15" t="s">
        <v>31</v>
      </c>
      <c r="R42" s="15" t="s">
        <v>32</v>
      </c>
      <c r="S42" s="15"/>
      <c r="T42" s="15" t="s">
        <v>33</v>
      </c>
      <c r="U42" s="15" t="s">
        <v>34</v>
      </c>
    </row>
    <row r="43" spans="1:21" s="3" customFormat="1" ht="24.75" customHeight="1">
      <c r="A43" s="21">
        <v>33</v>
      </c>
      <c r="B43" s="10">
        <v>2214691119</v>
      </c>
      <c r="C43" s="14" t="s">
        <v>80</v>
      </c>
      <c r="D43" s="14" t="s">
        <v>84</v>
      </c>
      <c r="E43" s="25" t="s">
        <v>26</v>
      </c>
      <c r="F43" s="11">
        <v>24</v>
      </c>
      <c r="G43" s="11">
        <v>5</v>
      </c>
      <c r="H43" s="1">
        <v>0</v>
      </c>
      <c r="I43" s="1">
        <v>1</v>
      </c>
      <c r="J43" s="2">
        <f t="shared" si="1"/>
        <v>30</v>
      </c>
      <c r="K43" s="2">
        <v>16064</v>
      </c>
      <c r="L43" s="2">
        <f t="shared" si="2"/>
        <v>16064</v>
      </c>
      <c r="M43" s="1">
        <f t="shared" si="3"/>
        <v>121</v>
      </c>
      <c r="N43" s="1">
        <v>0</v>
      </c>
      <c r="O43" s="2">
        <f t="shared" si="0"/>
        <v>15943</v>
      </c>
      <c r="P43" s="22"/>
      <c r="Q43" s="15" t="s">
        <v>29</v>
      </c>
      <c r="R43" s="15" t="s">
        <v>95</v>
      </c>
      <c r="S43" s="15"/>
      <c r="T43" s="15" t="s">
        <v>38</v>
      </c>
      <c r="U43" s="15" t="s">
        <v>96</v>
      </c>
    </row>
    <row r="44" spans="1:21" s="3" customFormat="1" ht="24.75" customHeight="1">
      <c r="A44" s="21">
        <v>34</v>
      </c>
      <c r="B44" s="10">
        <v>2214680814</v>
      </c>
      <c r="C44" s="14" t="s">
        <v>65</v>
      </c>
      <c r="D44" s="14" t="s">
        <v>66</v>
      </c>
      <c r="E44" s="25" t="s">
        <v>26</v>
      </c>
      <c r="F44" s="11">
        <v>25</v>
      </c>
      <c r="G44" s="11">
        <v>4</v>
      </c>
      <c r="H44" s="1">
        <v>0</v>
      </c>
      <c r="I44" s="1">
        <v>1</v>
      </c>
      <c r="J44" s="2">
        <f t="shared" si="1"/>
        <v>30</v>
      </c>
      <c r="K44" s="2">
        <v>16064</v>
      </c>
      <c r="L44" s="2">
        <f t="shared" si="2"/>
        <v>16064</v>
      </c>
      <c r="M44" s="1">
        <f t="shared" si="3"/>
        <v>121</v>
      </c>
      <c r="N44" s="1">
        <v>0</v>
      </c>
      <c r="O44" s="2">
        <f t="shared" si="0"/>
        <v>15943</v>
      </c>
      <c r="P44" s="22"/>
      <c r="Q44" s="15" t="s">
        <v>52</v>
      </c>
      <c r="R44" s="15" t="s">
        <v>70</v>
      </c>
      <c r="S44" s="15"/>
      <c r="T44" s="15" t="s">
        <v>72</v>
      </c>
      <c r="U44" s="15" t="s">
        <v>224</v>
      </c>
    </row>
    <row r="45" spans="1:21" s="3" customFormat="1" ht="24.75" customHeight="1">
      <c r="A45" s="21">
        <v>35</v>
      </c>
      <c r="B45" s="10">
        <v>1013875994</v>
      </c>
      <c r="C45" s="14" t="s">
        <v>108</v>
      </c>
      <c r="D45" s="14" t="s">
        <v>109</v>
      </c>
      <c r="E45" s="25" t="s">
        <v>26</v>
      </c>
      <c r="F45" s="11">
        <v>23</v>
      </c>
      <c r="G45" s="11">
        <v>5</v>
      </c>
      <c r="H45" s="1">
        <v>0</v>
      </c>
      <c r="I45" s="1">
        <v>1</v>
      </c>
      <c r="J45" s="2">
        <f t="shared" si="1"/>
        <v>29</v>
      </c>
      <c r="K45" s="2">
        <v>16064</v>
      </c>
      <c r="L45" s="2">
        <f t="shared" si="2"/>
        <v>15528.533333333335</v>
      </c>
      <c r="M45" s="1">
        <f t="shared" si="3"/>
        <v>117</v>
      </c>
      <c r="N45" s="1">
        <v>0</v>
      </c>
      <c r="O45" s="2">
        <f t="shared" si="0"/>
        <v>15411.533333333335</v>
      </c>
      <c r="P45" s="22"/>
      <c r="Q45" s="15" t="s">
        <v>57</v>
      </c>
      <c r="R45" s="15" t="s">
        <v>117</v>
      </c>
      <c r="S45" s="15"/>
      <c r="T45" s="15" t="s">
        <v>44</v>
      </c>
      <c r="U45" s="15" t="s">
        <v>118</v>
      </c>
    </row>
    <row r="46" spans="1:21" s="3" customFormat="1" ht="24.75" customHeight="1">
      <c r="A46" s="21">
        <v>36</v>
      </c>
      <c r="B46" s="10">
        <v>1014143645</v>
      </c>
      <c r="C46" s="14" t="s">
        <v>306</v>
      </c>
      <c r="D46" s="14" t="s">
        <v>307</v>
      </c>
      <c r="E46" s="25" t="s">
        <v>26</v>
      </c>
      <c r="F46" s="11">
        <v>22</v>
      </c>
      <c r="G46" s="11">
        <v>4</v>
      </c>
      <c r="H46" s="1">
        <v>0</v>
      </c>
      <c r="I46" s="1">
        <v>1</v>
      </c>
      <c r="J46" s="2">
        <f t="shared" si="1"/>
        <v>27</v>
      </c>
      <c r="K46" s="2">
        <v>16064</v>
      </c>
      <c r="L46" s="2">
        <f t="shared" si="2"/>
        <v>14457.6</v>
      </c>
      <c r="M46" s="1">
        <f t="shared" si="3"/>
        <v>109</v>
      </c>
      <c r="N46" s="1">
        <v>0</v>
      </c>
      <c r="O46" s="2">
        <f t="shared" si="0"/>
        <v>14348.6</v>
      </c>
      <c r="P46" s="22"/>
      <c r="Q46" s="15" t="s">
        <v>62</v>
      </c>
      <c r="R46" s="15" t="s">
        <v>308</v>
      </c>
      <c r="S46" s="15"/>
      <c r="T46" s="15" t="s">
        <v>309</v>
      </c>
      <c r="U46" s="15" t="s">
        <v>91</v>
      </c>
    </row>
    <row r="47" spans="1:21" s="3" customFormat="1" ht="24.75" customHeight="1">
      <c r="A47" s="21">
        <v>37</v>
      </c>
      <c r="B47" s="10">
        <v>2214639296</v>
      </c>
      <c r="C47" s="14" t="s">
        <v>79</v>
      </c>
      <c r="D47" s="14" t="s">
        <v>83</v>
      </c>
      <c r="E47" s="25" t="s">
        <v>26</v>
      </c>
      <c r="F47" s="11">
        <v>25</v>
      </c>
      <c r="G47" s="11">
        <v>4</v>
      </c>
      <c r="H47" s="1">
        <v>0</v>
      </c>
      <c r="I47" s="1">
        <v>1</v>
      </c>
      <c r="J47" s="2">
        <f t="shared" si="1"/>
        <v>30</v>
      </c>
      <c r="K47" s="2">
        <v>16064</v>
      </c>
      <c r="L47" s="2">
        <f t="shared" si="2"/>
        <v>16064</v>
      </c>
      <c r="M47" s="1">
        <f t="shared" si="3"/>
        <v>121</v>
      </c>
      <c r="N47" s="1">
        <v>0</v>
      </c>
      <c r="O47" s="2">
        <f t="shared" si="0"/>
        <v>15943</v>
      </c>
      <c r="P47" s="22"/>
      <c r="Q47" s="15" t="s">
        <v>48</v>
      </c>
      <c r="R47" s="15" t="s">
        <v>92</v>
      </c>
      <c r="S47" s="15"/>
      <c r="T47" s="15" t="s">
        <v>93</v>
      </c>
      <c r="U47" s="15" t="s">
        <v>94</v>
      </c>
    </row>
    <row r="48" spans="1:21" s="3" customFormat="1" ht="24.75" customHeight="1">
      <c r="A48" s="21">
        <v>38</v>
      </c>
      <c r="B48" s="10">
        <v>2214726280</v>
      </c>
      <c r="C48" s="14" t="s">
        <v>134</v>
      </c>
      <c r="D48" s="14" t="s">
        <v>142</v>
      </c>
      <c r="E48" s="25" t="s">
        <v>26</v>
      </c>
      <c r="F48" s="11">
        <v>13</v>
      </c>
      <c r="G48" s="11">
        <v>2</v>
      </c>
      <c r="H48" s="1">
        <v>0</v>
      </c>
      <c r="I48" s="1">
        <v>0</v>
      </c>
      <c r="J48" s="2">
        <f t="shared" si="1"/>
        <v>15</v>
      </c>
      <c r="K48" s="2">
        <v>16064</v>
      </c>
      <c r="L48" s="2">
        <f t="shared" si="2"/>
        <v>8032</v>
      </c>
      <c r="M48" s="1">
        <f t="shared" si="3"/>
        <v>61</v>
      </c>
      <c r="N48" s="1">
        <v>0</v>
      </c>
      <c r="O48" s="2">
        <f t="shared" si="0"/>
        <v>7971</v>
      </c>
      <c r="P48" s="22"/>
      <c r="Q48" s="15" t="s">
        <v>57</v>
      </c>
      <c r="R48" s="15" t="s">
        <v>159</v>
      </c>
      <c r="S48" s="15"/>
      <c r="T48" s="15" t="s">
        <v>160</v>
      </c>
      <c r="U48" s="15" t="s">
        <v>161</v>
      </c>
    </row>
    <row r="49" spans="1:21" s="3" customFormat="1" ht="24.75" customHeight="1">
      <c r="A49" s="21">
        <v>39</v>
      </c>
      <c r="B49" s="10">
        <v>1013940260</v>
      </c>
      <c r="C49" s="14" t="s">
        <v>124</v>
      </c>
      <c r="D49" s="14" t="s">
        <v>137</v>
      </c>
      <c r="E49" s="25" t="s">
        <v>26</v>
      </c>
      <c r="F49" s="11">
        <v>24</v>
      </c>
      <c r="G49" s="11">
        <v>4</v>
      </c>
      <c r="H49" s="1">
        <v>0</v>
      </c>
      <c r="I49" s="1">
        <v>1</v>
      </c>
      <c r="J49" s="2">
        <f t="shared" si="1"/>
        <v>29</v>
      </c>
      <c r="K49" s="2">
        <v>16064</v>
      </c>
      <c r="L49" s="2">
        <f t="shared" si="2"/>
        <v>15528.533333333335</v>
      </c>
      <c r="M49" s="1">
        <f t="shared" si="3"/>
        <v>117</v>
      </c>
      <c r="N49" s="1">
        <v>0</v>
      </c>
      <c r="O49" s="2">
        <f t="shared" si="0"/>
        <v>15411.533333333335</v>
      </c>
      <c r="P49" s="22"/>
      <c r="Q49" s="15" t="s">
        <v>59</v>
      </c>
      <c r="R49" s="15" t="s">
        <v>147</v>
      </c>
      <c r="S49" s="15"/>
      <c r="T49" s="15" t="s">
        <v>148</v>
      </c>
      <c r="U49" s="15" t="s">
        <v>149</v>
      </c>
    </row>
    <row r="50" spans="1:21" s="3" customFormat="1" ht="24.75" customHeight="1">
      <c r="A50" s="21">
        <v>40</v>
      </c>
      <c r="B50" s="10">
        <v>2214476132</v>
      </c>
      <c r="C50" s="14" t="s">
        <v>125</v>
      </c>
      <c r="D50" s="14" t="s">
        <v>138</v>
      </c>
      <c r="E50" s="25" t="s">
        <v>26</v>
      </c>
      <c r="F50" s="11">
        <v>24</v>
      </c>
      <c r="G50" s="11">
        <v>5</v>
      </c>
      <c r="H50" s="1">
        <v>0</v>
      </c>
      <c r="I50" s="1">
        <v>1</v>
      </c>
      <c r="J50" s="2">
        <f t="shared" si="1"/>
        <v>30</v>
      </c>
      <c r="K50" s="2">
        <v>16064</v>
      </c>
      <c r="L50" s="2">
        <f t="shared" si="2"/>
        <v>16064</v>
      </c>
      <c r="M50" s="1">
        <f t="shared" si="3"/>
        <v>121</v>
      </c>
      <c r="N50" s="1">
        <v>0</v>
      </c>
      <c r="O50" s="2">
        <f t="shared" si="0"/>
        <v>15943</v>
      </c>
      <c r="P50" s="22"/>
      <c r="Q50" s="15" t="s">
        <v>45</v>
      </c>
      <c r="R50" s="15" t="s">
        <v>191</v>
      </c>
      <c r="S50" s="15"/>
      <c r="T50" s="15" t="s">
        <v>73</v>
      </c>
      <c r="U50" s="15" t="s">
        <v>74</v>
      </c>
    </row>
    <row r="51" spans="1:21" s="3" customFormat="1" ht="24.75" customHeight="1">
      <c r="A51" s="21">
        <v>41</v>
      </c>
      <c r="B51" s="10">
        <v>2214811856</v>
      </c>
      <c r="C51" s="14" t="s">
        <v>358</v>
      </c>
      <c r="D51" s="14" t="s">
        <v>359</v>
      </c>
      <c r="E51" s="25" t="s">
        <v>26</v>
      </c>
      <c r="F51" s="11">
        <v>23</v>
      </c>
      <c r="G51" s="11">
        <v>4</v>
      </c>
      <c r="H51" s="1">
        <v>0</v>
      </c>
      <c r="I51" s="1">
        <v>1</v>
      </c>
      <c r="J51" s="2">
        <f t="shared" si="1"/>
        <v>28</v>
      </c>
      <c r="K51" s="2">
        <v>16064</v>
      </c>
      <c r="L51" s="2">
        <f t="shared" si="2"/>
        <v>14993.066666666668</v>
      </c>
      <c r="M51" s="1">
        <f t="shared" si="3"/>
        <v>113</v>
      </c>
      <c r="N51" s="1">
        <v>0</v>
      </c>
      <c r="O51" s="2">
        <f t="shared" si="0"/>
        <v>14880.066666666668</v>
      </c>
      <c r="P51" s="22"/>
      <c r="Q51" s="15" t="s">
        <v>31</v>
      </c>
      <c r="R51" s="15" t="s">
        <v>364</v>
      </c>
      <c r="S51" s="15"/>
      <c r="T51" s="15" t="s">
        <v>157</v>
      </c>
      <c r="U51" s="15" t="s">
        <v>158</v>
      </c>
    </row>
    <row r="52" spans="1:21" s="3" customFormat="1" ht="24.75" customHeight="1">
      <c r="A52" s="21">
        <v>42</v>
      </c>
      <c r="B52" s="10">
        <v>2214812014</v>
      </c>
      <c r="C52" s="14" t="s">
        <v>360</v>
      </c>
      <c r="D52" s="14" t="s">
        <v>361</v>
      </c>
      <c r="E52" s="25" t="s">
        <v>26</v>
      </c>
      <c r="F52" s="11">
        <v>24</v>
      </c>
      <c r="G52" s="11">
        <v>5</v>
      </c>
      <c r="H52" s="1">
        <v>0</v>
      </c>
      <c r="I52" s="1">
        <v>1</v>
      </c>
      <c r="J52" s="2">
        <f t="shared" si="1"/>
        <v>30</v>
      </c>
      <c r="K52" s="2">
        <v>16064</v>
      </c>
      <c r="L52" s="2">
        <f t="shared" si="2"/>
        <v>16064</v>
      </c>
      <c r="M52" s="1">
        <f t="shared" si="3"/>
        <v>121</v>
      </c>
      <c r="N52" s="1">
        <v>0</v>
      </c>
      <c r="O52" s="2">
        <f t="shared" si="0"/>
        <v>15943</v>
      </c>
      <c r="P52" s="22"/>
      <c r="Q52" s="15" t="s">
        <v>31</v>
      </c>
      <c r="R52" s="15" t="s">
        <v>365</v>
      </c>
      <c r="S52" s="15"/>
      <c r="T52" s="15" t="s">
        <v>366</v>
      </c>
      <c r="U52" s="15" t="s">
        <v>367</v>
      </c>
    </row>
    <row r="53" spans="1:21" s="3" customFormat="1" ht="24.75" customHeight="1">
      <c r="A53" s="21">
        <v>43</v>
      </c>
      <c r="B53" s="10">
        <v>2214603449</v>
      </c>
      <c r="C53" s="14" t="s">
        <v>126</v>
      </c>
      <c r="D53" s="14" t="s">
        <v>379</v>
      </c>
      <c r="E53" s="25" t="s">
        <v>26</v>
      </c>
      <c r="F53" s="11">
        <v>25</v>
      </c>
      <c r="G53" s="11">
        <v>4</v>
      </c>
      <c r="H53" s="1">
        <v>0</v>
      </c>
      <c r="I53" s="1">
        <v>1</v>
      </c>
      <c r="J53" s="2">
        <f t="shared" si="1"/>
        <v>30</v>
      </c>
      <c r="K53" s="2">
        <v>16064</v>
      </c>
      <c r="L53" s="2">
        <f>(K53/D$8*J53)</f>
        <v>16064</v>
      </c>
      <c r="M53" s="1">
        <f t="shared" si="3"/>
        <v>121</v>
      </c>
      <c r="N53" s="1">
        <v>0</v>
      </c>
      <c r="O53" s="2">
        <f>L53-M53-N53</f>
        <v>15943</v>
      </c>
      <c r="P53" s="22"/>
      <c r="Q53" s="15" t="s">
        <v>48</v>
      </c>
      <c r="R53" s="15" t="s">
        <v>150</v>
      </c>
      <c r="S53" s="15"/>
      <c r="T53" s="15" t="s">
        <v>49</v>
      </c>
      <c r="U53" s="15" t="s">
        <v>192</v>
      </c>
    </row>
    <row r="54" spans="1:21" s="3" customFormat="1" ht="24.75" customHeight="1">
      <c r="A54" s="21">
        <v>44</v>
      </c>
      <c r="B54" s="10">
        <v>2017149123</v>
      </c>
      <c r="C54" s="14" t="s">
        <v>64</v>
      </c>
      <c r="D54" s="14" t="s">
        <v>139</v>
      </c>
      <c r="E54" s="25" t="s">
        <v>26</v>
      </c>
      <c r="F54" s="11">
        <v>25</v>
      </c>
      <c r="G54" s="11">
        <v>4</v>
      </c>
      <c r="H54" s="1">
        <v>0</v>
      </c>
      <c r="I54" s="1">
        <v>1</v>
      </c>
      <c r="J54" s="2">
        <f t="shared" si="1"/>
        <v>30</v>
      </c>
      <c r="K54" s="2">
        <v>16064</v>
      </c>
      <c r="L54" s="2">
        <f t="shared" si="2"/>
        <v>16064</v>
      </c>
      <c r="M54" s="1">
        <f t="shared" si="3"/>
        <v>121</v>
      </c>
      <c r="N54" s="1">
        <v>0</v>
      </c>
      <c r="O54" s="2">
        <f t="shared" si="0"/>
        <v>15943</v>
      </c>
      <c r="P54" s="22"/>
      <c r="Q54" s="15" t="s">
        <v>57</v>
      </c>
      <c r="R54" s="15" t="s">
        <v>151</v>
      </c>
      <c r="S54" s="15"/>
      <c r="T54" s="15" t="s">
        <v>152</v>
      </c>
      <c r="U54" s="15" t="s">
        <v>58</v>
      </c>
    </row>
    <row r="55" spans="1:21" s="3" customFormat="1" ht="24.75" customHeight="1">
      <c r="A55" s="21">
        <v>45</v>
      </c>
      <c r="B55" s="10">
        <v>2214732055</v>
      </c>
      <c r="C55" s="14" t="s">
        <v>170</v>
      </c>
      <c r="D55" s="14" t="s">
        <v>171</v>
      </c>
      <c r="E55" s="25" t="s">
        <v>26</v>
      </c>
      <c r="F55" s="11">
        <v>14</v>
      </c>
      <c r="G55" s="11">
        <v>2</v>
      </c>
      <c r="H55" s="1">
        <v>0</v>
      </c>
      <c r="I55" s="1">
        <v>0</v>
      </c>
      <c r="J55" s="2">
        <f t="shared" si="1"/>
        <v>16</v>
      </c>
      <c r="K55" s="2">
        <v>16064</v>
      </c>
      <c r="L55" s="2">
        <f t="shared" si="2"/>
        <v>8567.466666666667</v>
      </c>
      <c r="M55" s="1">
        <f t="shared" si="3"/>
        <v>65</v>
      </c>
      <c r="N55" s="1">
        <v>0</v>
      </c>
      <c r="O55" s="2">
        <f t="shared" si="0"/>
        <v>8502.466666666667</v>
      </c>
      <c r="P55" s="22"/>
      <c r="Q55" s="15" t="s">
        <v>45</v>
      </c>
      <c r="R55" s="15" t="s">
        <v>241</v>
      </c>
      <c r="S55" s="15"/>
      <c r="T55" s="15" t="s">
        <v>73</v>
      </c>
      <c r="U55" s="15" t="s">
        <v>74</v>
      </c>
    </row>
    <row r="56" spans="1:21" s="3" customFormat="1" ht="24.75" customHeight="1">
      <c r="A56" s="21">
        <v>46</v>
      </c>
      <c r="B56" s="10">
        <v>2214733455</v>
      </c>
      <c r="C56" s="14" t="s">
        <v>172</v>
      </c>
      <c r="D56" s="14" t="s">
        <v>173</v>
      </c>
      <c r="E56" s="25" t="s">
        <v>26</v>
      </c>
      <c r="F56" s="11">
        <v>24</v>
      </c>
      <c r="G56" s="11">
        <v>5</v>
      </c>
      <c r="H56" s="1">
        <v>0</v>
      </c>
      <c r="I56" s="1">
        <v>1</v>
      </c>
      <c r="J56" s="2">
        <f t="shared" si="1"/>
        <v>30</v>
      </c>
      <c r="K56" s="2">
        <v>16064</v>
      </c>
      <c r="L56" s="2">
        <f t="shared" si="2"/>
        <v>16064</v>
      </c>
      <c r="M56" s="1">
        <f t="shared" si="3"/>
        <v>121</v>
      </c>
      <c r="N56" s="1">
        <v>0</v>
      </c>
      <c r="O56" s="2">
        <f t="shared" si="0"/>
        <v>15943</v>
      </c>
      <c r="P56" s="22"/>
      <c r="Q56" s="15" t="s">
        <v>48</v>
      </c>
      <c r="R56" s="15" t="s">
        <v>185</v>
      </c>
      <c r="S56" s="15"/>
      <c r="T56" s="15" t="s">
        <v>186</v>
      </c>
      <c r="U56" s="15" t="s">
        <v>187</v>
      </c>
    </row>
    <row r="57" spans="1:21" s="3" customFormat="1" ht="24.75" customHeight="1">
      <c r="A57" s="21">
        <v>47</v>
      </c>
      <c r="B57" s="10">
        <v>2214649341</v>
      </c>
      <c r="C57" s="14" t="s">
        <v>175</v>
      </c>
      <c r="D57" s="14" t="s">
        <v>176</v>
      </c>
      <c r="E57" s="25" t="s">
        <v>26</v>
      </c>
      <c r="F57" s="11">
        <v>25</v>
      </c>
      <c r="G57" s="11">
        <v>4</v>
      </c>
      <c r="H57" s="1">
        <v>0</v>
      </c>
      <c r="I57" s="1">
        <v>1</v>
      </c>
      <c r="J57" s="2">
        <f t="shared" si="1"/>
        <v>30</v>
      </c>
      <c r="K57" s="2">
        <v>16064</v>
      </c>
      <c r="L57" s="2">
        <f t="shared" si="2"/>
        <v>16064</v>
      </c>
      <c r="M57" s="1">
        <f t="shared" si="3"/>
        <v>121</v>
      </c>
      <c r="N57" s="1">
        <v>0</v>
      </c>
      <c r="O57" s="2">
        <f t="shared" si="0"/>
        <v>15943</v>
      </c>
      <c r="P57" s="22"/>
      <c r="Q57" s="15" t="s">
        <v>42</v>
      </c>
      <c r="R57" s="15" t="s">
        <v>188</v>
      </c>
      <c r="S57" s="15"/>
      <c r="T57" s="15" t="s">
        <v>189</v>
      </c>
      <c r="U57" s="15" t="s">
        <v>190</v>
      </c>
    </row>
    <row r="58" spans="1:21" s="28" customFormat="1" ht="24.75" customHeight="1">
      <c r="A58" s="21">
        <v>48</v>
      </c>
      <c r="B58" s="25">
        <v>6719938654</v>
      </c>
      <c r="C58" s="26" t="s">
        <v>376</v>
      </c>
      <c r="D58" s="26" t="s">
        <v>381</v>
      </c>
      <c r="E58" s="25" t="s">
        <v>26</v>
      </c>
      <c r="F58" s="11">
        <v>21</v>
      </c>
      <c r="G58" s="11">
        <v>3</v>
      </c>
      <c r="H58" s="1">
        <v>0</v>
      </c>
      <c r="I58" s="1">
        <v>1</v>
      </c>
      <c r="J58" s="2">
        <f t="shared" si="1"/>
        <v>25</v>
      </c>
      <c r="K58" s="27">
        <v>16064</v>
      </c>
      <c r="L58" s="27">
        <f t="shared" si="2"/>
        <v>13386.666666666668</v>
      </c>
      <c r="M58" s="1">
        <f t="shared" si="3"/>
        <v>101</v>
      </c>
      <c r="N58" s="42">
        <v>0</v>
      </c>
      <c r="O58" s="27">
        <f t="shared" si="0"/>
        <v>13285.666666666668</v>
      </c>
      <c r="P58" s="22"/>
      <c r="Q58" s="44" t="s">
        <v>52</v>
      </c>
      <c r="R58" s="44" t="s">
        <v>387</v>
      </c>
      <c r="S58" s="15"/>
      <c r="T58" s="44" t="s">
        <v>388</v>
      </c>
      <c r="U58" s="44" t="s">
        <v>396</v>
      </c>
    </row>
    <row r="59" spans="1:21" s="41" customFormat="1" ht="24.75" customHeight="1">
      <c r="A59" s="21">
        <v>49</v>
      </c>
      <c r="B59" s="25">
        <v>2214642891</v>
      </c>
      <c r="C59" s="26" t="s">
        <v>35</v>
      </c>
      <c r="D59" s="26" t="s">
        <v>193</v>
      </c>
      <c r="E59" s="25" t="s">
        <v>26</v>
      </c>
      <c r="F59" s="55">
        <v>24</v>
      </c>
      <c r="G59" s="55">
        <v>4</v>
      </c>
      <c r="H59" s="42">
        <v>0</v>
      </c>
      <c r="I59" s="42">
        <v>0</v>
      </c>
      <c r="J59" s="27">
        <f t="shared" si="1"/>
        <v>28</v>
      </c>
      <c r="K59" s="27">
        <v>16064</v>
      </c>
      <c r="L59" s="27">
        <f t="shared" si="2"/>
        <v>14993.066666666668</v>
      </c>
      <c r="M59" s="42">
        <f t="shared" si="3"/>
        <v>113</v>
      </c>
      <c r="N59" s="42">
        <v>0</v>
      </c>
      <c r="O59" s="27">
        <f t="shared" si="0"/>
        <v>14880.066666666668</v>
      </c>
      <c r="P59" s="22"/>
      <c r="Q59" s="40" t="s">
        <v>31</v>
      </c>
      <c r="R59" s="40" t="s">
        <v>213</v>
      </c>
      <c r="S59" s="15"/>
      <c r="T59" s="40" t="s">
        <v>39</v>
      </c>
      <c r="U59" s="40" t="s">
        <v>40</v>
      </c>
    </row>
    <row r="60" spans="1:21" s="3" customFormat="1" ht="24.75" customHeight="1">
      <c r="A60" s="21">
        <v>50</v>
      </c>
      <c r="B60" s="25">
        <v>2214821749</v>
      </c>
      <c r="C60" s="26" t="s">
        <v>378</v>
      </c>
      <c r="D60" s="26" t="s">
        <v>383</v>
      </c>
      <c r="E60" s="25" t="s">
        <v>26</v>
      </c>
      <c r="F60" s="55">
        <v>7</v>
      </c>
      <c r="G60" s="55">
        <v>2</v>
      </c>
      <c r="H60" s="42">
        <v>0</v>
      </c>
      <c r="I60" s="42">
        <v>0</v>
      </c>
      <c r="J60" s="27">
        <f t="shared" si="1"/>
        <v>9</v>
      </c>
      <c r="K60" s="27">
        <v>16064</v>
      </c>
      <c r="L60" s="27">
        <f t="shared" si="2"/>
        <v>4819.200000000001</v>
      </c>
      <c r="M60" s="42">
        <f t="shared" si="3"/>
        <v>37</v>
      </c>
      <c r="N60" s="42">
        <v>0</v>
      </c>
      <c r="O60" s="27">
        <f t="shared" si="0"/>
        <v>4782.200000000001</v>
      </c>
      <c r="P60" s="22"/>
      <c r="Q60" s="15" t="s">
        <v>59</v>
      </c>
      <c r="R60" s="15" t="s">
        <v>393</v>
      </c>
      <c r="S60" s="15"/>
      <c r="T60" s="15" t="s">
        <v>394</v>
      </c>
      <c r="U60" s="15" t="s">
        <v>395</v>
      </c>
    </row>
    <row r="61" spans="1:21" s="3" customFormat="1" ht="24.75" customHeight="1">
      <c r="A61" s="21">
        <v>51</v>
      </c>
      <c r="B61" s="25">
        <v>2214805046</v>
      </c>
      <c r="C61" s="26" t="s">
        <v>310</v>
      </c>
      <c r="D61" s="26" t="s">
        <v>311</v>
      </c>
      <c r="E61" s="25" t="s">
        <v>26</v>
      </c>
      <c r="F61" s="55">
        <v>23</v>
      </c>
      <c r="G61" s="55">
        <v>4</v>
      </c>
      <c r="H61" s="42">
        <v>0</v>
      </c>
      <c r="I61" s="42">
        <v>1</v>
      </c>
      <c r="J61" s="27">
        <f t="shared" si="1"/>
        <v>28</v>
      </c>
      <c r="K61" s="27">
        <v>16064</v>
      </c>
      <c r="L61" s="27">
        <f t="shared" si="2"/>
        <v>14993.066666666668</v>
      </c>
      <c r="M61" s="42">
        <f t="shared" si="3"/>
        <v>113</v>
      </c>
      <c r="N61" s="42">
        <v>0</v>
      </c>
      <c r="O61" s="27">
        <f t="shared" si="0"/>
        <v>14880.066666666668</v>
      </c>
      <c r="P61" s="22"/>
      <c r="Q61" s="15" t="s">
        <v>31</v>
      </c>
      <c r="R61" s="15" t="s">
        <v>325</v>
      </c>
      <c r="S61" s="15"/>
      <c r="T61" s="15" t="s">
        <v>323</v>
      </c>
      <c r="U61" s="15" t="s">
        <v>324</v>
      </c>
    </row>
    <row r="62" spans="1:21" s="28" customFormat="1" ht="24.75" customHeight="1">
      <c r="A62" s="21">
        <v>52</v>
      </c>
      <c r="B62" s="25">
        <v>1013752164</v>
      </c>
      <c r="C62" s="26" t="s">
        <v>168</v>
      </c>
      <c r="D62" s="26" t="s">
        <v>169</v>
      </c>
      <c r="E62" s="25" t="s">
        <v>26</v>
      </c>
      <c r="F62" s="55">
        <v>25</v>
      </c>
      <c r="G62" s="55">
        <v>4</v>
      </c>
      <c r="H62" s="42">
        <v>0</v>
      </c>
      <c r="I62" s="42">
        <v>1</v>
      </c>
      <c r="J62" s="27">
        <f t="shared" si="1"/>
        <v>30</v>
      </c>
      <c r="K62" s="27">
        <v>16064</v>
      </c>
      <c r="L62" s="27">
        <f t="shared" si="2"/>
        <v>16064</v>
      </c>
      <c r="M62" s="42">
        <f t="shared" si="3"/>
        <v>121</v>
      </c>
      <c r="N62" s="42">
        <v>0</v>
      </c>
      <c r="O62" s="27">
        <f t="shared" si="0"/>
        <v>15943</v>
      </c>
      <c r="P62" s="22"/>
      <c r="Q62" s="15" t="s">
        <v>62</v>
      </c>
      <c r="R62" s="15" t="s">
        <v>181</v>
      </c>
      <c r="S62" s="15"/>
      <c r="T62" s="15" t="s">
        <v>182</v>
      </c>
      <c r="U62" s="15" t="s">
        <v>183</v>
      </c>
    </row>
    <row r="63" spans="1:21" s="41" customFormat="1" ht="24.75" customHeight="1">
      <c r="A63" s="21">
        <v>53</v>
      </c>
      <c r="B63" s="25">
        <v>2214852455</v>
      </c>
      <c r="C63" s="26" t="s">
        <v>464</v>
      </c>
      <c r="D63" s="26" t="s">
        <v>267</v>
      </c>
      <c r="E63" s="25" t="s">
        <v>26</v>
      </c>
      <c r="F63" s="55">
        <v>26</v>
      </c>
      <c r="G63" s="55">
        <v>4</v>
      </c>
      <c r="H63" s="42">
        <v>0</v>
      </c>
      <c r="I63" s="42">
        <v>0</v>
      </c>
      <c r="J63" s="27">
        <f t="shared" si="1"/>
        <v>30</v>
      </c>
      <c r="K63" s="27">
        <v>16064</v>
      </c>
      <c r="L63" s="27">
        <f t="shared" si="2"/>
        <v>16064</v>
      </c>
      <c r="M63" s="42">
        <f t="shared" si="3"/>
        <v>121</v>
      </c>
      <c r="N63" s="42">
        <v>0</v>
      </c>
      <c r="O63" s="27">
        <f t="shared" si="0"/>
        <v>15943</v>
      </c>
      <c r="P63" s="22"/>
      <c r="Q63" s="40" t="s">
        <v>252</v>
      </c>
      <c r="R63" s="40" t="s">
        <v>465</v>
      </c>
      <c r="S63" s="15"/>
      <c r="T63" s="40" t="s">
        <v>278</v>
      </c>
      <c r="U63" s="40" t="s">
        <v>279</v>
      </c>
    </row>
    <row r="64" spans="1:21" s="3" customFormat="1" ht="24.75" customHeight="1">
      <c r="A64" s="21">
        <v>54</v>
      </c>
      <c r="B64" s="10">
        <v>2214805050</v>
      </c>
      <c r="C64" s="14" t="s">
        <v>314</v>
      </c>
      <c r="D64" s="14" t="s">
        <v>315</v>
      </c>
      <c r="E64" s="25" t="s">
        <v>26</v>
      </c>
      <c r="F64" s="11">
        <v>24</v>
      </c>
      <c r="G64" s="11">
        <v>4</v>
      </c>
      <c r="H64" s="1">
        <v>0</v>
      </c>
      <c r="I64" s="1">
        <v>1</v>
      </c>
      <c r="J64" s="2">
        <f t="shared" si="1"/>
        <v>29</v>
      </c>
      <c r="K64" s="2">
        <v>16064</v>
      </c>
      <c r="L64" s="2">
        <f t="shared" si="2"/>
        <v>15528.533333333335</v>
      </c>
      <c r="M64" s="1">
        <f t="shared" si="3"/>
        <v>117</v>
      </c>
      <c r="N64" s="1">
        <v>0</v>
      </c>
      <c r="O64" s="2">
        <f t="shared" si="0"/>
        <v>15411.533333333335</v>
      </c>
      <c r="P64" s="22"/>
      <c r="Q64" s="15" t="s">
        <v>48</v>
      </c>
      <c r="R64" s="15" t="s">
        <v>329</v>
      </c>
      <c r="S64" s="15"/>
      <c r="T64" s="15" t="s">
        <v>75</v>
      </c>
      <c r="U64" s="15" t="s">
        <v>330</v>
      </c>
    </row>
    <row r="65" spans="1:21" s="3" customFormat="1" ht="24.75" customHeight="1">
      <c r="A65" s="21">
        <v>55</v>
      </c>
      <c r="B65" s="10">
        <v>2214805054</v>
      </c>
      <c r="C65" s="14" t="s">
        <v>83</v>
      </c>
      <c r="D65" s="14" t="s">
        <v>316</v>
      </c>
      <c r="E65" s="25" t="s">
        <v>26</v>
      </c>
      <c r="F65" s="11">
        <v>25</v>
      </c>
      <c r="G65" s="11">
        <v>4</v>
      </c>
      <c r="H65" s="1">
        <v>0</v>
      </c>
      <c r="I65" s="1">
        <v>1</v>
      </c>
      <c r="J65" s="2">
        <f t="shared" si="1"/>
        <v>30</v>
      </c>
      <c r="K65" s="2">
        <v>16064</v>
      </c>
      <c r="L65" s="2">
        <f t="shared" si="2"/>
        <v>16064</v>
      </c>
      <c r="M65" s="1">
        <f t="shared" si="3"/>
        <v>121</v>
      </c>
      <c r="N65" s="1">
        <v>0</v>
      </c>
      <c r="O65" s="2">
        <f t="shared" si="0"/>
        <v>15943</v>
      </c>
      <c r="P65" s="22"/>
      <c r="Q65" s="15" t="s">
        <v>57</v>
      </c>
      <c r="R65" s="15" t="s">
        <v>331</v>
      </c>
      <c r="S65" s="15"/>
      <c r="T65" s="15" t="s">
        <v>90</v>
      </c>
      <c r="U65" s="15" t="s">
        <v>58</v>
      </c>
    </row>
    <row r="66" spans="1:21" s="3" customFormat="1" ht="24.75" customHeight="1">
      <c r="A66" s="21">
        <v>56</v>
      </c>
      <c r="B66" s="10">
        <v>2214805058</v>
      </c>
      <c r="C66" s="14" t="s">
        <v>317</v>
      </c>
      <c r="D66" s="14" t="s">
        <v>318</v>
      </c>
      <c r="E66" s="25" t="s">
        <v>26</v>
      </c>
      <c r="F66" s="11">
        <v>24</v>
      </c>
      <c r="G66" s="11">
        <v>5</v>
      </c>
      <c r="H66" s="1">
        <v>0</v>
      </c>
      <c r="I66" s="1">
        <v>1</v>
      </c>
      <c r="J66" s="2">
        <f t="shared" si="1"/>
        <v>30</v>
      </c>
      <c r="K66" s="2">
        <v>16064</v>
      </c>
      <c r="L66" s="2">
        <f>(K66/D$8*J66)</f>
        <v>16064</v>
      </c>
      <c r="M66" s="1">
        <f t="shared" si="3"/>
        <v>121</v>
      </c>
      <c r="N66" s="1">
        <v>0</v>
      </c>
      <c r="O66" s="2">
        <f>L66-M66-N66</f>
        <v>15943</v>
      </c>
      <c r="P66" s="22"/>
      <c r="Q66" s="15" t="s">
        <v>48</v>
      </c>
      <c r="R66" s="15" t="s">
        <v>332</v>
      </c>
      <c r="S66" s="15"/>
      <c r="T66" s="15" t="s">
        <v>333</v>
      </c>
      <c r="U66" s="15" t="s">
        <v>334</v>
      </c>
    </row>
    <row r="67" spans="1:21" s="3" customFormat="1" ht="24.75" customHeight="1">
      <c r="A67" s="21">
        <v>57</v>
      </c>
      <c r="B67" s="10">
        <v>2214805068</v>
      </c>
      <c r="C67" s="14" t="s">
        <v>319</v>
      </c>
      <c r="D67" s="14" t="s">
        <v>320</v>
      </c>
      <c r="E67" s="25" t="s">
        <v>26</v>
      </c>
      <c r="F67" s="11">
        <v>23</v>
      </c>
      <c r="G67" s="11">
        <v>4</v>
      </c>
      <c r="H67" s="1">
        <v>0</v>
      </c>
      <c r="I67" s="1">
        <v>1</v>
      </c>
      <c r="J67" s="2">
        <f t="shared" si="1"/>
        <v>28</v>
      </c>
      <c r="K67" s="2">
        <v>16064</v>
      </c>
      <c r="L67" s="2">
        <f t="shared" si="2"/>
        <v>14993.066666666668</v>
      </c>
      <c r="M67" s="1">
        <f t="shared" si="3"/>
        <v>113</v>
      </c>
      <c r="N67" s="1">
        <v>0</v>
      </c>
      <c r="O67" s="2">
        <f t="shared" si="0"/>
        <v>14880.066666666668</v>
      </c>
      <c r="P67" s="22"/>
      <c r="Q67" s="15" t="s">
        <v>29</v>
      </c>
      <c r="R67" s="15" t="s">
        <v>335</v>
      </c>
      <c r="S67" s="15"/>
      <c r="T67" s="15" t="s">
        <v>336</v>
      </c>
      <c r="U67" s="15" t="s">
        <v>337</v>
      </c>
    </row>
    <row r="68" spans="1:21" s="3" customFormat="1" ht="24.75" customHeight="1">
      <c r="A68" s="21">
        <v>58</v>
      </c>
      <c r="B68" s="10">
        <v>2214599340</v>
      </c>
      <c r="C68" s="14" t="s">
        <v>398</v>
      </c>
      <c r="D68" s="14" t="s">
        <v>403</v>
      </c>
      <c r="E68" s="25" t="s">
        <v>26</v>
      </c>
      <c r="F68" s="11">
        <v>25</v>
      </c>
      <c r="G68" s="11">
        <v>4</v>
      </c>
      <c r="H68" s="1">
        <v>0</v>
      </c>
      <c r="I68" s="1">
        <v>1</v>
      </c>
      <c r="J68" s="2">
        <f t="shared" si="1"/>
        <v>30</v>
      </c>
      <c r="K68" s="2">
        <v>16064</v>
      </c>
      <c r="L68" s="2">
        <f t="shared" si="2"/>
        <v>16064</v>
      </c>
      <c r="M68" s="1">
        <f t="shared" si="3"/>
        <v>121</v>
      </c>
      <c r="N68" s="1">
        <v>0</v>
      </c>
      <c r="O68" s="2">
        <f t="shared" si="0"/>
        <v>15943</v>
      </c>
      <c r="P68" s="22"/>
      <c r="Q68" s="15" t="s">
        <v>48</v>
      </c>
      <c r="R68" s="15" t="s">
        <v>407</v>
      </c>
      <c r="S68" s="15"/>
      <c r="T68" s="15" t="s">
        <v>408</v>
      </c>
      <c r="U68" s="15" t="s">
        <v>409</v>
      </c>
    </row>
    <row r="69" spans="1:21" s="3" customFormat="1" ht="24.75" customHeight="1">
      <c r="A69" s="21">
        <v>59</v>
      </c>
      <c r="B69" s="10">
        <v>2214706333</v>
      </c>
      <c r="C69" s="14" t="s">
        <v>36</v>
      </c>
      <c r="D69" s="14" t="s">
        <v>404</v>
      </c>
      <c r="E69" s="25" t="s">
        <v>26</v>
      </c>
      <c r="F69" s="11">
        <v>11</v>
      </c>
      <c r="G69" s="11">
        <v>3</v>
      </c>
      <c r="H69" s="1">
        <v>0</v>
      </c>
      <c r="I69" s="1">
        <v>0</v>
      </c>
      <c r="J69" s="2">
        <f t="shared" si="1"/>
        <v>14</v>
      </c>
      <c r="K69" s="2">
        <v>16064</v>
      </c>
      <c r="L69" s="2">
        <f t="shared" si="2"/>
        <v>7496.533333333334</v>
      </c>
      <c r="M69" s="1">
        <f t="shared" si="3"/>
        <v>57</v>
      </c>
      <c r="N69" s="1">
        <v>0</v>
      </c>
      <c r="O69" s="2">
        <f aca="true" t="shared" si="4" ref="O69:O79">L69-M69-N69</f>
        <v>7439.533333333334</v>
      </c>
      <c r="P69" s="22"/>
      <c r="Q69" s="15" t="s">
        <v>410</v>
      </c>
      <c r="R69" s="15" t="s">
        <v>411</v>
      </c>
      <c r="S69" s="15"/>
      <c r="T69" s="15" t="s">
        <v>412</v>
      </c>
      <c r="U69" s="15" t="s">
        <v>413</v>
      </c>
    </row>
    <row r="70" spans="1:21" s="3" customFormat="1" ht="24.75" customHeight="1">
      <c r="A70" s="21">
        <v>60</v>
      </c>
      <c r="B70" s="10">
        <v>2214393875</v>
      </c>
      <c r="C70" s="14" t="s">
        <v>400</v>
      </c>
      <c r="D70" s="14" t="s">
        <v>405</v>
      </c>
      <c r="E70" s="25" t="s">
        <v>26</v>
      </c>
      <c r="F70" s="11">
        <v>23</v>
      </c>
      <c r="G70" s="11">
        <v>4</v>
      </c>
      <c r="H70" s="1">
        <v>0</v>
      </c>
      <c r="I70" s="1">
        <v>1</v>
      </c>
      <c r="J70" s="2">
        <f aca="true" t="shared" si="5" ref="J70:J80">I70+G70+F70</f>
        <v>28</v>
      </c>
      <c r="K70" s="2">
        <v>16064</v>
      </c>
      <c r="L70" s="2">
        <f>(K70/D$8*J70)</f>
        <v>14993.066666666668</v>
      </c>
      <c r="M70" s="1">
        <f>ROUNDUP(L70*0.75%,0)</f>
        <v>113</v>
      </c>
      <c r="N70" s="1">
        <v>0</v>
      </c>
      <c r="O70" s="2">
        <f t="shared" si="4"/>
        <v>14880.066666666668</v>
      </c>
      <c r="P70" s="22"/>
      <c r="Q70" s="15" t="s">
        <v>29</v>
      </c>
      <c r="R70" s="15" t="s">
        <v>415</v>
      </c>
      <c r="S70" s="15"/>
      <c r="T70" s="15" t="s">
        <v>416</v>
      </c>
      <c r="U70" s="15" t="s">
        <v>417</v>
      </c>
    </row>
    <row r="71" spans="1:21" s="3" customFormat="1" ht="24.75" customHeight="1">
      <c r="A71" s="21">
        <v>61</v>
      </c>
      <c r="B71" s="10">
        <v>2214647410</v>
      </c>
      <c r="C71" s="14" t="s">
        <v>401</v>
      </c>
      <c r="D71" s="14" t="s">
        <v>406</v>
      </c>
      <c r="E71" s="25" t="s">
        <v>26</v>
      </c>
      <c r="F71" s="11">
        <v>25</v>
      </c>
      <c r="G71" s="11">
        <v>4</v>
      </c>
      <c r="H71" s="1">
        <v>0</v>
      </c>
      <c r="I71" s="1">
        <v>1</v>
      </c>
      <c r="J71" s="2">
        <f t="shared" si="5"/>
        <v>30</v>
      </c>
      <c r="K71" s="2">
        <v>16064</v>
      </c>
      <c r="L71" s="2">
        <f>(K71/D$8*J71)</f>
        <v>16064</v>
      </c>
      <c r="M71" s="1">
        <f>ROUNDUP(L71*0.75%,0)</f>
        <v>121</v>
      </c>
      <c r="N71" s="1">
        <v>0</v>
      </c>
      <c r="O71" s="2">
        <f t="shared" si="4"/>
        <v>15943</v>
      </c>
      <c r="P71" s="22"/>
      <c r="Q71" s="15" t="s">
        <v>31</v>
      </c>
      <c r="R71" s="15" t="s">
        <v>418</v>
      </c>
      <c r="S71" s="15"/>
      <c r="T71" s="15" t="s">
        <v>419</v>
      </c>
      <c r="U71" s="15" t="s">
        <v>420</v>
      </c>
    </row>
    <row r="72" spans="1:21" s="3" customFormat="1" ht="24.75" customHeight="1">
      <c r="A72" s="21">
        <v>62</v>
      </c>
      <c r="B72" s="10">
        <v>1014254556</v>
      </c>
      <c r="C72" s="14" t="s">
        <v>402</v>
      </c>
      <c r="D72" s="14" t="s">
        <v>382</v>
      </c>
      <c r="E72" s="25" t="s">
        <v>26</v>
      </c>
      <c r="F72" s="11">
        <v>25</v>
      </c>
      <c r="G72" s="11">
        <v>4</v>
      </c>
      <c r="H72" s="1">
        <v>0</v>
      </c>
      <c r="I72" s="1">
        <v>1</v>
      </c>
      <c r="J72" s="2">
        <f t="shared" si="5"/>
        <v>30</v>
      </c>
      <c r="K72" s="2">
        <v>16064</v>
      </c>
      <c r="L72" s="2">
        <f>(K72/D$8*J72)</f>
        <v>16064</v>
      </c>
      <c r="M72" s="1">
        <f>ROUNDUP(L72*0.75%,0)</f>
        <v>121</v>
      </c>
      <c r="N72" s="1">
        <v>0</v>
      </c>
      <c r="O72" s="2">
        <f t="shared" si="4"/>
        <v>15943</v>
      </c>
      <c r="P72" s="22"/>
      <c r="Q72" s="15" t="s">
        <v>48</v>
      </c>
      <c r="R72" s="15" t="s">
        <v>421</v>
      </c>
      <c r="S72" s="15"/>
      <c r="T72" s="15" t="s">
        <v>422</v>
      </c>
      <c r="U72" s="15" t="s">
        <v>423</v>
      </c>
    </row>
    <row r="73" spans="1:21" s="41" customFormat="1" ht="24.75" customHeight="1">
      <c r="A73" s="21">
        <v>63</v>
      </c>
      <c r="B73" s="25">
        <v>2214805785</v>
      </c>
      <c r="C73" s="26" t="s">
        <v>321</v>
      </c>
      <c r="D73" s="26" t="s">
        <v>322</v>
      </c>
      <c r="E73" s="25" t="s">
        <v>167</v>
      </c>
      <c r="F73" s="55">
        <v>25</v>
      </c>
      <c r="G73" s="55">
        <v>4</v>
      </c>
      <c r="H73" s="42">
        <v>0</v>
      </c>
      <c r="I73" s="42">
        <v>1</v>
      </c>
      <c r="J73" s="2">
        <f t="shared" si="5"/>
        <v>30</v>
      </c>
      <c r="K73" s="27">
        <v>17693</v>
      </c>
      <c r="L73" s="27">
        <f>(K73/D$8*J73)</f>
        <v>17693</v>
      </c>
      <c r="M73" s="42">
        <f>ROUNDUP(L73*0.75%,0)</f>
        <v>133</v>
      </c>
      <c r="N73" s="42">
        <v>0</v>
      </c>
      <c r="O73" s="27">
        <f t="shared" si="4"/>
        <v>17560</v>
      </c>
      <c r="P73" s="22"/>
      <c r="Q73" s="40" t="s">
        <v>88</v>
      </c>
      <c r="R73" s="40" t="s">
        <v>469</v>
      </c>
      <c r="S73" s="15"/>
      <c r="T73" s="40" t="s">
        <v>30</v>
      </c>
      <c r="U73" s="40" t="s">
        <v>116</v>
      </c>
    </row>
    <row r="74" spans="1:21" s="3" customFormat="1" ht="24.75" customHeight="1">
      <c r="A74" s="21">
        <v>64</v>
      </c>
      <c r="B74" s="10">
        <v>2214847687</v>
      </c>
      <c r="C74" s="14" t="s">
        <v>424</v>
      </c>
      <c r="D74" s="14" t="s">
        <v>19</v>
      </c>
      <c r="E74" s="25" t="s">
        <v>266</v>
      </c>
      <c r="F74" s="11">
        <v>25</v>
      </c>
      <c r="G74" s="11">
        <v>4</v>
      </c>
      <c r="H74" s="1">
        <v>0</v>
      </c>
      <c r="I74" s="1">
        <v>1</v>
      </c>
      <c r="J74" s="2">
        <f t="shared" si="5"/>
        <v>30</v>
      </c>
      <c r="K74" s="2">
        <v>19473</v>
      </c>
      <c r="L74" s="2">
        <f aca="true" t="shared" si="6" ref="L74:L79">(K74/D$8*J74)</f>
        <v>19473</v>
      </c>
      <c r="M74" s="1">
        <f aca="true" t="shared" si="7" ref="M74:M79">ROUNDUP(L74*0.75%,0)</f>
        <v>147</v>
      </c>
      <c r="N74" s="1">
        <v>0</v>
      </c>
      <c r="O74" s="2">
        <f t="shared" si="4"/>
        <v>19326</v>
      </c>
      <c r="P74" s="22"/>
      <c r="Q74" s="15" t="s">
        <v>43</v>
      </c>
      <c r="R74" s="15" t="s">
        <v>438</v>
      </c>
      <c r="S74" s="15"/>
      <c r="T74" s="15" t="s">
        <v>439</v>
      </c>
      <c r="U74" s="15" t="s">
        <v>440</v>
      </c>
    </row>
    <row r="75" spans="1:21" s="3" customFormat="1" ht="24.75" customHeight="1">
      <c r="A75" s="21">
        <v>65</v>
      </c>
      <c r="B75" s="10">
        <v>2214847717</v>
      </c>
      <c r="C75" s="14" t="s">
        <v>425</v>
      </c>
      <c r="D75" s="14" t="s">
        <v>426</v>
      </c>
      <c r="E75" s="25" t="s">
        <v>26</v>
      </c>
      <c r="F75" s="11">
        <v>18</v>
      </c>
      <c r="G75" s="11">
        <v>3</v>
      </c>
      <c r="H75" s="1">
        <v>0</v>
      </c>
      <c r="I75" s="1">
        <v>1</v>
      </c>
      <c r="J75" s="2">
        <f t="shared" si="5"/>
        <v>22</v>
      </c>
      <c r="K75" s="2">
        <v>16064</v>
      </c>
      <c r="L75" s="2">
        <f t="shared" si="6"/>
        <v>11780.266666666666</v>
      </c>
      <c r="M75" s="1">
        <f t="shared" si="7"/>
        <v>89</v>
      </c>
      <c r="N75" s="1">
        <v>0</v>
      </c>
      <c r="O75" s="2">
        <f t="shared" si="4"/>
        <v>11691.266666666666</v>
      </c>
      <c r="P75" s="22"/>
      <c r="Q75" s="15" t="s">
        <v>52</v>
      </c>
      <c r="R75" s="15" t="s">
        <v>441</v>
      </c>
      <c r="S75" s="15"/>
      <c r="T75" s="15" t="s">
        <v>442</v>
      </c>
      <c r="U75" s="15" t="s">
        <v>443</v>
      </c>
    </row>
    <row r="76" spans="1:21" s="3" customFormat="1" ht="24.75" customHeight="1">
      <c r="A76" s="21">
        <v>66</v>
      </c>
      <c r="B76" s="10">
        <v>2214847720</v>
      </c>
      <c r="C76" s="14" t="s">
        <v>427</v>
      </c>
      <c r="D76" s="14" t="s">
        <v>19</v>
      </c>
      <c r="E76" s="25" t="s">
        <v>26</v>
      </c>
      <c r="F76" s="11">
        <v>19</v>
      </c>
      <c r="G76" s="11">
        <v>4</v>
      </c>
      <c r="H76" s="1">
        <v>0</v>
      </c>
      <c r="I76" s="1">
        <v>1</v>
      </c>
      <c r="J76" s="2">
        <f t="shared" si="5"/>
        <v>24</v>
      </c>
      <c r="K76" s="2">
        <v>16064</v>
      </c>
      <c r="L76" s="2">
        <f t="shared" si="6"/>
        <v>12851.2</v>
      </c>
      <c r="M76" s="1">
        <f t="shared" si="7"/>
        <v>97</v>
      </c>
      <c r="N76" s="1">
        <v>0</v>
      </c>
      <c r="O76" s="2">
        <f t="shared" si="4"/>
        <v>12754.2</v>
      </c>
      <c r="P76" s="22"/>
      <c r="Q76" s="15" t="s">
        <v>43</v>
      </c>
      <c r="R76" s="15" t="s">
        <v>444</v>
      </c>
      <c r="S76" s="15"/>
      <c r="T76" s="15" t="s">
        <v>445</v>
      </c>
      <c r="U76" s="15" t="s">
        <v>446</v>
      </c>
    </row>
    <row r="77" spans="1:21" s="3" customFormat="1" ht="24.75" customHeight="1">
      <c r="A77" s="21">
        <v>67</v>
      </c>
      <c r="B77" s="10">
        <v>2214847731</v>
      </c>
      <c r="C77" s="14" t="s">
        <v>428</v>
      </c>
      <c r="D77" s="14" t="s">
        <v>429</v>
      </c>
      <c r="E77" s="25" t="s">
        <v>133</v>
      </c>
      <c r="F77" s="11">
        <v>26</v>
      </c>
      <c r="G77" s="11">
        <v>4</v>
      </c>
      <c r="H77" s="1">
        <v>0</v>
      </c>
      <c r="I77" s="1">
        <v>0</v>
      </c>
      <c r="J77" s="2">
        <f t="shared" si="5"/>
        <v>30</v>
      </c>
      <c r="K77" s="2">
        <v>17693</v>
      </c>
      <c r="L77" s="2">
        <f t="shared" si="6"/>
        <v>17693</v>
      </c>
      <c r="M77" s="1">
        <f t="shared" si="7"/>
        <v>133</v>
      </c>
      <c r="N77" s="1">
        <v>0</v>
      </c>
      <c r="O77" s="2">
        <f t="shared" si="4"/>
        <v>17560</v>
      </c>
      <c r="P77" s="22"/>
      <c r="Q77" s="15" t="s">
        <v>434</v>
      </c>
      <c r="R77" s="15" t="s">
        <v>447</v>
      </c>
      <c r="S77" s="15"/>
      <c r="T77" s="15" t="s">
        <v>448</v>
      </c>
      <c r="U77" s="15" t="s">
        <v>449</v>
      </c>
    </row>
    <row r="78" spans="1:21" s="3" customFormat="1" ht="24.75" customHeight="1">
      <c r="A78" s="21">
        <v>68</v>
      </c>
      <c r="B78" s="10">
        <v>2214847736</v>
      </c>
      <c r="C78" s="14" t="s">
        <v>430</v>
      </c>
      <c r="D78" s="14" t="s">
        <v>431</v>
      </c>
      <c r="E78" s="25" t="s">
        <v>115</v>
      </c>
      <c r="F78" s="11">
        <v>12</v>
      </c>
      <c r="G78" s="11">
        <v>2</v>
      </c>
      <c r="H78" s="1">
        <v>0</v>
      </c>
      <c r="I78" s="1">
        <v>2</v>
      </c>
      <c r="J78" s="2">
        <f t="shared" si="5"/>
        <v>16</v>
      </c>
      <c r="K78" s="2">
        <v>17693</v>
      </c>
      <c r="L78" s="2">
        <f t="shared" si="6"/>
        <v>9436.266666666666</v>
      </c>
      <c r="M78" s="1">
        <f t="shared" si="7"/>
        <v>71</v>
      </c>
      <c r="N78" s="1">
        <v>0</v>
      </c>
      <c r="O78" s="2">
        <f t="shared" si="4"/>
        <v>9365.266666666666</v>
      </c>
      <c r="P78" s="22"/>
      <c r="Q78" s="15" t="s">
        <v>59</v>
      </c>
      <c r="R78" s="15" t="s">
        <v>450</v>
      </c>
      <c r="S78" s="15"/>
      <c r="T78" s="15" t="s">
        <v>451</v>
      </c>
      <c r="U78" s="15" t="s">
        <v>452</v>
      </c>
    </row>
    <row r="79" spans="1:21" s="3" customFormat="1" ht="24.75" customHeight="1">
      <c r="A79" s="21">
        <v>69</v>
      </c>
      <c r="B79" s="10">
        <v>2214847745</v>
      </c>
      <c r="C79" s="14" t="s">
        <v>432</v>
      </c>
      <c r="D79" s="14" t="s">
        <v>433</v>
      </c>
      <c r="E79" s="25" t="s">
        <v>249</v>
      </c>
      <c r="F79" s="11">
        <v>26</v>
      </c>
      <c r="G79" s="11">
        <v>4</v>
      </c>
      <c r="H79" s="1">
        <v>0</v>
      </c>
      <c r="I79" s="1">
        <v>0</v>
      </c>
      <c r="J79" s="2">
        <f t="shared" si="5"/>
        <v>30</v>
      </c>
      <c r="K79" s="2">
        <v>19473</v>
      </c>
      <c r="L79" s="2">
        <f t="shared" si="6"/>
        <v>19473</v>
      </c>
      <c r="M79" s="1">
        <f t="shared" si="7"/>
        <v>147</v>
      </c>
      <c r="N79" s="1">
        <v>0</v>
      </c>
      <c r="O79" s="2">
        <f t="shared" si="4"/>
        <v>19326</v>
      </c>
      <c r="P79" s="22"/>
      <c r="Q79" s="15" t="s">
        <v>48</v>
      </c>
      <c r="R79" s="15" t="s">
        <v>453</v>
      </c>
      <c r="S79" s="15"/>
      <c r="T79" s="15" t="s">
        <v>454</v>
      </c>
      <c r="U79" s="15" t="s">
        <v>455</v>
      </c>
    </row>
    <row r="80" spans="1:21" s="3" customFormat="1" ht="24.75" customHeight="1" thickBot="1">
      <c r="A80" s="21">
        <v>70</v>
      </c>
      <c r="B80" s="50">
        <v>2214854244</v>
      </c>
      <c r="C80" s="51" t="s">
        <v>362</v>
      </c>
      <c r="D80" s="51" t="s">
        <v>466</v>
      </c>
      <c r="E80" s="25" t="s">
        <v>26</v>
      </c>
      <c r="F80" s="11">
        <v>17</v>
      </c>
      <c r="G80" s="11">
        <v>3</v>
      </c>
      <c r="H80" s="1">
        <v>0</v>
      </c>
      <c r="I80" s="1">
        <v>0</v>
      </c>
      <c r="J80" s="2">
        <f t="shared" si="5"/>
        <v>20</v>
      </c>
      <c r="K80" s="2">
        <v>16064</v>
      </c>
      <c r="L80" s="2">
        <f>(K80/D$8*J80)</f>
        <v>10709.333333333334</v>
      </c>
      <c r="M80" s="1">
        <f>ROUNDUP(L80*0.75%,0)</f>
        <v>81</v>
      </c>
      <c r="N80" s="1">
        <v>0</v>
      </c>
      <c r="O80" s="2">
        <f>L80-M80-N80</f>
        <v>10628.333333333334</v>
      </c>
      <c r="P80" s="22"/>
      <c r="Q80" s="15" t="s">
        <v>350</v>
      </c>
      <c r="R80" s="15" t="s">
        <v>467</v>
      </c>
      <c r="S80" s="15"/>
      <c r="T80" s="15" t="s">
        <v>439</v>
      </c>
      <c r="U80" s="15" t="s">
        <v>468</v>
      </c>
    </row>
    <row r="81" spans="1:21" s="8" customFormat="1" ht="30" customHeight="1" thickBot="1">
      <c r="A81" s="87" t="s">
        <v>3</v>
      </c>
      <c r="B81" s="88"/>
      <c r="C81" s="88"/>
      <c r="D81" s="49"/>
      <c r="E81" s="49"/>
      <c r="F81" s="23">
        <v>1578</v>
      </c>
      <c r="G81" s="23">
        <v>270</v>
      </c>
      <c r="H81" s="23"/>
      <c r="I81" s="23">
        <v>69</v>
      </c>
      <c r="J81" s="23">
        <f>SUM(J11:J80)</f>
        <v>1917</v>
      </c>
      <c r="K81" s="23"/>
      <c r="L81" s="23">
        <f>SUM(L11:L80)</f>
        <v>1082440.7999999998</v>
      </c>
      <c r="M81" s="23">
        <f>SUM(M11:M80)</f>
        <v>8160</v>
      </c>
      <c r="N81" s="23">
        <f>SUM(N11:N80)</f>
        <v>0</v>
      </c>
      <c r="O81" s="23">
        <f>SUM(O11:O80)</f>
        <v>1074280.7999999998</v>
      </c>
      <c r="P81" s="24"/>
      <c r="Q81" s="15"/>
      <c r="R81" s="15"/>
      <c r="S81" s="15"/>
      <c r="T81" s="15"/>
      <c r="U81" s="15"/>
    </row>
    <row r="82" spans="17:21" ht="12.75">
      <c r="Q82" s="15"/>
      <c r="R82" s="15"/>
      <c r="S82" s="15"/>
      <c r="T82" s="15"/>
      <c r="U82" s="15"/>
    </row>
    <row r="86" spans="3:6" ht="12.75">
      <c r="C86" s="52"/>
      <c r="D86" s="52"/>
      <c r="E86" s="52"/>
      <c r="F86" s="52"/>
    </row>
    <row r="87" spans="3:21" s="9" customFormat="1" ht="12.75">
      <c r="C87" s="52"/>
      <c r="D87" s="52"/>
      <c r="E87" s="52"/>
      <c r="F87" s="52"/>
      <c r="I87" s="4"/>
      <c r="J87" s="4"/>
      <c r="P87" s="4"/>
      <c r="Q87" s="4"/>
      <c r="R87" s="4"/>
      <c r="S87" s="4"/>
      <c r="T87" s="4"/>
      <c r="U87" s="4"/>
    </row>
    <row r="88" spans="3:6" ht="12.75">
      <c r="C88" s="52"/>
      <c r="D88" s="52"/>
      <c r="E88" s="52"/>
      <c r="F88" s="52"/>
    </row>
    <row r="89" spans="3:6" ht="21">
      <c r="C89" s="52"/>
      <c r="D89" s="53"/>
      <c r="E89" s="54"/>
      <c r="F89" s="52"/>
    </row>
    <row r="90" spans="3:6" ht="12.75">
      <c r="C90" s="52"/>
      <c r="D90" s="52"/>
      <c r="E90" s="52"/>
      <c r="F90" s="52"/>
    </row>
    <row r="91" spans="3:6" ht="12.75">
      <c r="C91" s="52"/>
      <c r="D91" s="52"/>
      <c r="E91" s="52"/>
      <c r="F91" s="52"/>
    </row>
    <row r="92" spans="3:6" ht="12.75">
      <c r="C92" s="52"/>
      <c r="D92" s="52"/>
      <c r="E92" s="52"/>
      <c r="F92" s="52"/>
    </row>
  </sheetData>
  <sheetProtection/>
  <mergeCells count="4">
    <mergeCell ref="A2:P2"/>
    <mergeCell ref="A3:P3"/>
    <mergeCell ref="A8:C8"/>
    <mergeCell ref="A81:C81"/>
  </mergeCells>
  <conditionalFormatting sqref="B81:B65536 B1:B12">
    <cfRule type="duplicateValues" priority="18" dxfId="0" stopIfTrue="1">
      <formula>AND(COUNTIF($B$81:$B$65536,B1)+COUNTIF($B$1:$B$12,B1)&gt;1,NOT(ISBLANK(B1)))</formula>
    </cfRule>
  </conditionalFormatting>
  <conditionalFormatting sqref="B66">
    <cfRule type="duplicateValues" priority="17" dxfId="0" stopIfTrue="1">
      <formula>AND(COUNTIF($B$66:$B$66,B66)&gt;1,NOT(ISBLANK(B66)))</formula>
    </cfRule>
  </conditionalFormatting>
  <conditionalFormatting sqref="B66">
    <cfRule type="duplicateValues" priority="16" dxfId="0" stopIfTrue="1">
      <formula>AND(COUNTIF($B$66:$B$66,B66)&gt;1,NOT(ISBLANK(B66)))</formula>
    </cfRule>
  </conditionalFormatting>
  <conditionalFormatting sqref="B74:B65536 B54:B72 B1:B35 B43:B52">
    <cfRule type="duplicateValues" priority="15" dxfId="0" stopIfTrue="1">
      <formula>AND(COUNTIF($B$74:$B$65536,B1)+COUNTIF($B$54:$B$72,B1)+COUNTIF($B$1:$B$35,B1)+COUNTIF($B$43:$B$52,B1)&gt;1,NOT(ISBLANK(B1)))</formula>
    </cfRule>
  </conditionalFormatting>
  <conditionalFormatting sqref="B53">
    <cfRule type="duplicateValues" priority="14" dxfId="0" stopIfTrue="1">
      <formula>AND(COUNTIF($B$53:$B$53,B53)&gt;1,NOT(ISBLANK(B53)))</formula>
    </cfRule>
  </conditionalFormatting>
  <conditionalFormatting sqref="B53">
    <cfRule type="duplicateValues" priority="13" dxfId="0" stopIfTrue="1">
      <formula>AND(COUNTIF($B$53:$B$53,B53)&gt;1,NOT(ISBLANK(B53)))</formula>
    </cfRule>
  </conditionalFormatting>
  <conditionalFormatting sqref="B53">
    <cfRule type="duplicateValues" priority="12" dxfId="0" stopIfTrue="1">
      <formula>AND(COUNTIF($B$53:$B$53,B53)&gt;1,NOT(ISBLANK(B53)))</formula>
    </cfRule>
  </conditionalFormatting>
  <conditionalFormatting sqref="B43:B47 B34:B35">
    <cfRule type="duplicateValues" priority="19" dxfId="0" stopIfTrue="1">
      <formula>AND(COUNTIF($B$43:$B$47,B34)+COUNTIF($B$34:$B$35,B34)&gt;1,NOT(ISBLANK(B34)))</formula>
    </cfRule>
  </conditionalFormatting>
  <conditionalFormatting sqref="B58:B65">
    <cfRule type="duplicateValues" priority="21" dxfId="0" stopIfTrue="1">
      <formula>AND(COUNTIF($B$58:$B$65,B58)&gt;1,NOT(ISBLANK(B58)))</formula>
    </cfRule>
  </conditionalFormatting>
  <conditionalFormatting sqref="B36:B38">
    <cfRule type="duplicateValues" priority="22" dxfId="0" stopIfTrue="1">
      <formula>AND(COUNTIF($B$36:$B$38,B36)&gt;1,NOT(ISBLANK(B36)))</formula>
    </cfRule>
  </conditionalFormatting>
  <conditionalFormatting sqref="B39:B42">
    <cfRule type="duplicateValues" priority="23" dxfId="0" stopIfTrue="1">
      <formula>AND(COUNTIF($B$39:$B$42,B39)&gt;1,NOT(ISBLANK(B39)))</formula>
    </cfRule>
  </conditionalFormatting>
  <conditionalFormatting sqref="B36:B42">
    <cfRule type="duplicateValues" priority="24" dxfId="0" stopIfTrue="1">
      <formula>AND(COUNTIF($B$36:$B$42,B36)&gt;1,NOT(ISBLANK(B36)))</formula>
    </cfRule>
  </conditionalFormatting>
  <conditionalFormatting sqref="B74:B65536 B1:B72">
    <cfRule type="duplicateValues" priority="9" dxfId="0" stopIfTrue="1">
      <formula>AND(COUNTIF($B$74:$B$65536,B1)+COUNTIF($B$1:$B$72,B1)&gt;1,NOT(ISBLANK(B1)))</formula>
    </cfRule>
    <cfRule type="duplicateValues" priority="10" dxfId="0" stopIfTrue="1">
      <formula>AND(COUNTIF($B$74:$B$65536,B1)+COUNTIF($B$1:$B$72,B1)&gt;1,NOT(ISBLANK(B1)))</formula>
    </cfRule>
    <cfRule type="duplicateValues" priority="11" dxfId="0" stopIfTrue="1">
      <formula>AND(COUNTIF($B$74:$B$65536,B1)+COUNTIF($B$1:$B$72,B1)&gt;1,NOT(ISBLANK(B1)))</formula>
    </cfRule>
  </conditionalFormatting>
  <conditionalFormatting sqref="B20:B24">
    <cfRule type="duplicateValues" priority="25" dxfId="0" stopIfTrue="1">
      <formula>AND(COUNTIF($B$20:$B$24,B20)&gt;1,NOT(ISBLANK(B20)))</formula>
    </cfRule>
  </conditionalFormatting>
  <conditionalFormatting sqref="B73">
    <cfRule type="duplicateValues" priority="8" dxfId="0" stopIfTrue="1">
      <formula>AND(COUNTIF($B$73:$B$73,B73)&gt;1,NOT(ISBLANK(B73)))</formula>
    </cfRule>
  </conditionalFormatting>
  <conditionalFormatting sqref="B73">
    <cfRule type="duplicateValues" priority="7" dxfId="0" stopIfTrue="1">
      <formula>AND(COUNTIF($B$73:$B$73,B73)&gt;1,NOT(ISBLANK(B73)))</formula>
    </cfRule>
  </conditionalFormatting>
  <conditionalFormatting sqref="B73">
    <cfRule type="duplicateValues" priority="6" dxfId="0" stopIfTrue="1">
      <formula>AND(COUNTIF($B$73:$B$73,B73)&gt;1,NOT(ISBLANK(B73)))</formula>
    </cfRule>
  </conditionalFormatting>
  <conditionalFormatting sqref="B73">
    <cfRule type="duplicateValues" priority="3" dxfId="0" stopIfTrue="1">
      <formula>AND(COUNTIF($B$73:$B$73,B73)&gt;1,NOT(ISBLANK(B73)))</formula>
    </cfRule>
    <cfRule type="duplicateValues" priority="4" dxfId="0" stopIfTrue="1">
      <formula>AND(COUNTIF($B$73:$B$73,B73)&gt;1,NOT(ISBLANK(B73)))</formula>
    </cfRule>
    <cfRule type="duplicateValues" priority="5" dxfId="0" stopIfTrue="1">
      <formula>AND(COUNTIF($B$73:$B$73,B73)&gt;1,NOT(ISBLANK(B73)))</formula>
    </cfRule>
  </conditionalFormatting>
  <conditionalFormatting sqref="R73">
    <cfRule type="duplicateValues" priority="2" dxfId="0" stopIfTrue="1">
      <formula>AND(COUNTIF($R$73:$R$73,R73)&gt;1,NOT(ISBLANK(R73)))</formula>
    </cfRule>
  </conditionalFormatting>
  <conditionalFormatting sqref="B74:B80 B67:B72 B48:B52 B13:B19 B33 B54:B57">
    <cfRule type="duplicateValues" priority="26" dxfId="0" stopIfTrue="1">
      <formula>AND(COUNTIF($B$74:$B$80,B13)+COUNTIF($B$67:$B$72,B13)+COUNTIF($B$48:$B$52,B13)+COUNTIF($B$13:$B$19,B13)+COUNTIF($B$33:$B$33,B13)+COUNTIF($B$54:$B$57,B13)&gt;1,NOT(ISBLANK(B13)))</formula>
    </cfRule>
  </conditionalFormatting>
  <conditionalFormatting sqref="B74:B80 B67:B72 B11:B35 B54:B57 B43:B52">
    <cfRule type="duplicateValues" priority="27" dxfId="0" stopIfTrue="1">
      <formula>AND(COUNTIF($B$74:$B$80,B11)+COUNTIF($B$67:$B$72,B11)+COUNTIF($B$11:$B$35,B11)+COUNTIF($B$54:$B$57,B11)+COUNTIF($B$43:$B$52,B11)&gt;1,NOT(ISBLANK(B11)))</formula>
    </cfRule>
  </conditionalFormatting>
  <conditionalFormatting sqref="R81:S65536 R1:S10">
    <cfRule type="duplicateValues" priority="28" dxfId="0" stopIfTrue="1">
      <formula>AND(COUNTIF($R$81:$S$65536,R1)+COUNTIF($R$1:$S$10,R1)&gt;1,NOT(ISBLANK(R1)))</formula>
    </cfRule>
  </conditionalFormatting>
  <conditionalFormatting sqref="R81:S65536 R1:S11 R12:R72 R74:R80 S12:S80">
    <cfRule type="duplicateValues" priority="29" dxfId="0" stopIfTrue="1">
      <formula>AND(COUNTIF($R$81:$S$65536,R1)+COUNTIF($R$1:$S$11,R1)+COUNTIF($R$12:$R$72,R1)+COUNTIF($R$74:$R$80,R1)+COUNTIF($S$12:$S$80,R1)&gt;1,NOT(ISBLANK(R1)))</formula>
    </cfRule>
  </conditionalFormatting>
  <conditionalFormatting sqref="T73">
    <cfRule type="duplicateValues" priority="1" dxfId="0" stopIfTrue="1">
      <formula>AND(COUNTIF($T$73:$T$73,T73)&gt;1,NOT(ISBLANK(T73)))</formula>
    </cfRule>
  </conditionalFormatting>
  <conditionalFormatting sqref="B25:B32">
    <cfRule type="duplicateValues" priority="287" dxfId="0" stopIfTrue="1">
      <formula>AND(COUNTIF($B$25:$B$32,B25)&gt;1,NOT(ISBLANK(B25)))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  <rowBreaks count="3" manualBreakCount="3">
    <brk id="30" max="15" man="1"/>
    <brk id="50" max="15" man="1"/>
    <brk id="7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9"/>
  <sheetViews>
    <sheetView showGridLines="0" view="pageBreakPreview" zoomScaleNormal="98" zoomScaleSheetLayoutView="100" zoomScalePageLayoutView="0" workbookViewId="0" topLeftCell="A1">
      <selection activeCell="M11" sqref="M11:M87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2" width="9.7109375" style="9" customWidth="1"/>
    <col min="13" max="13" width="12.28125" style="9" customWidth="1"/>
    <col min="14" max="15" width="8.140625" style="9" customWidth="1"/>
    <col min="16" max="16" width="11.140625" style="9" customWidth="1"/>
    <col min="17" max="17" width="15.7109375" style="4" customWidth="1"/>
    <col min="18" max="18" width="24.421875" style="4" bestFit="1" customWidth="1"/>
    <col min="19" max="19" width="19.140625" style="4" customWidth="1"/>
    <col min="20" max="20" width="28.140625" style="4" customWidth="1"/>
    <col min="21" max="21" width="15.8515625" style="4" bestFit="1" customWidth="1"/>
    <col min="22" max="16384" width="9.140625" style="4" customWidth="1"/>
  </cols>
  <sheetData>
    <row r="1" ht="9" customHeight="1"/>
    <row r="2" spans="1:18" ht="2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"/>
    </row>
    <row r="3" spans="1:18" ht="20.25">
      <c r="A3" s="85" t="s">
        <v>470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6"/>
    </row>
    <row r="4" ht="12" customHeight="1"/>
    <row r="5" spans="1:12" s="6" customFormat="1" ht="14.25">
      <c r="A5" s="6" t="s">
        <v>7</v>
      </c>
      <c r="K5" s="5"/>
      <c r="L5" s="5"/>
    </row>
    <row r="6" spans="1:15" s="6" customFormat="1" ht="14.25">
      <c r="A6" s="7" t="s">
        <v>18</v>
      </c>
      <c r="B6" s="7"/>
      <c r="D6" s="56"/>
      <c r="E6" s="56"/>
      <c r="F6" s="56"/>
      <c r="G6" s="56"/>
      <c r="H6" s="56"/>
      <c r="I6" s="56"/>
      <c r="J6" s="56"/>
      <c r="K6" s="5"/>
      <c r="L6" s="5"/>
      <c r="M6" s="7"/>
      <c r="N6" s="7"/>
      <c r="O6" s="7"/>
    </row>
    <row r="7" spans="1:12" s="6" customFormat="1" ht="14.25">
      <c r="A7" s="6" t="s">
        <v>13</v>
      </c>
      <c r="K7" s="5"/>
      <c r="L7" s="5"/>
    </row>
    <row r="8" spans="1:13" s="6" customFormat="1" ht="14.25">
      <c r="A8" s="86" t="s">
        <v>15</v>
      </c>
      <c r="B8" s="86"/>
      <c r="C8" s="86"/>
      <c r="D8" s="56">
        <v>31</v>
      </c>
      <c r="E8" s="56"/>
      <c r="F8" s="56"/>
      <c r="G8" s="56"/>
      <c r="H8" s="56"/>
      <c r="I8" s="56"/>
      <c r="J8" s="56"/>
      <c r="K8" s="5"/>
      <c r="L8" s="5"/>
      <c r="M8" s="6" t="s">
        <v>280</v>
      </c>
    </row>
    <row r="9" ht="13.5" thickBot="1"/>
    <row r="10" spans="1:21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/>
      <c r="M10" s="18" t="s">
        <v>1</v>
      </c>
      <c r="N10" s="18" t="s">
        <v>20</v>
      </c>
      <c r="O10" s="18" t="s">
        <v>269</v>
      </c>
      <c r="P10" s="18" t="s">
        <v>2</v>
      </c>
      <c r="Q10" s="20" t="s">
        <v>4</v>
      </c>
      <c r="R10" s="16" t="s">
        <v>21</v>
      </c>
      <c r="S10" s="12" t="s">
        <v>22</v>
      </c>
      <c r="T10" s="12" t="s">
        <v>23</v>
      </c>
      <c r="U10" s="12" t="s">
        <v>24</v>
      </c>
    </row>
    <row r="11" spans="1:21" s="3" customFormat="1" ht="24.75" customHeight="1">
      <c r="A11" s="21">
        <v>1</v>
      </c>
      <c r="B11" s="10">
        <v>2214686739</v>
      </c>
      <c r="C11" s="14" t="s">
        <v>67</v>
      </c>
      <c r="D11" s="14" t="s">
        <v>68</v>
      </c>
      <c r="E11" s="25" t="s">
        <v>69</v>
      </c>
      <c r="F11" s="11">
        <v>27</v>
      </c>
      <c r="G11" s="11">
        <v>4</v>
      </c>
      <c r="H11" s="1">
        <v>0</v>
      </c>
      <c r="I11" s="1">
        <v>0</v>
      </c>
      <c r="J11" s="2">
        <f aca="true" t="shared" si="0" ref="J11:J42">I11+G11+F11</f>
        <v>31</v>
      </c>
      <c r="K11" s="2">
        <v>19473</v>
      </c>
      <c r="L11" s="2"/>
      <c r="M11" s="2">
        <f aca="true" t="shared" si="1" ref="M11:M42">(K11/D$8*J11)</f>
        <v>19473</v>
      </c>
      <c r="N11" s="1">
        <f>ROUNDUP(M11*0.75%,0)</f>
        <v>147</v>
      </c>
      <c r="O11" s="1">
        <v>0</v>
      </c>
      <c r="P11" s="2">
        <f aca="true" t="shared" si="2" ref="P11:P69">M11-N11-O11</f>
        <v>19326</v>
      </c>
      <c r="Q11" s="22"/>
      <c r="R11" s="15" t="s">
        <v>31</v>
      </c>
      <c r="S11" s="15" t="s">
        <v>71</v>
      </c>
      <c r="T11" s="15" t="s">
        <v>76</v>
      </c>
      <c r="U11" s="15" t="s">
        <v>77</v>
      </c>
    </row>
    <row r="12" spans="1:21" s="3" customFormat="1" ht="24.75" customHeight="1">
      <c r="A12" s="21">
        <v>2</v>
      </c>
      <c r="B12" s="10">
        <v>2214693166</v>
      </c>
      <c r="C12" s="14" t="s">
        <v>81</v>
      </c>
      <c r="D12" s="14" t="s">
        <v>85</v>
      </c>
      <c r="E12" s="25" t="s">
        <v>87</v>
      </c>
      <c r="F12" s="11">
        <v>26</v>
      </c>
      <c r="G12" s="11">
        <v>4</v>
      </c>
      <c r="H12" s="1">
        <v>0</v>
      </c>
      <c r="I12" s="1">
        <v>1</v>
      </c>
      <c r="J12" s="2">
        <f t="shared" si="0"/>
        <v>31</v>
      </c>
      <c r="K12" s="2">
        <v>17693</v>
      </c>
      <c r="L12" s="2"/>
      <c r="M12" s="2">
        <f t="shared" si="1"/>
        <v>17693</v>
      </c>
      <c r="N12" s="1">
        <f aca="true" t="shared" si="3" ref="N12:N65">ROUNDUP(M12*0.75%,0)</f>
        <v>133</v>
      </c>
      <c r="O12" s="1">
        <v>0</v>
      </c>
      <c r="P12" s="2">
        <f t="shared" si="2"/>
        <v>17560</v>
      </c>
      <c r="Q12" s="22"/>
      <c r="R12" s="15" t="s">
        <v>48</v>
      </c>
      <c r="S12" s="15" t="s">
        <v>97</v>
      </c>
      <c r="T12" s="15" t="s">
        <v>98</v>
      </c>
      <c r="U12" s="15" t="s">
        <v>99</v>
      </c>
    </row>
    <row r="13" spans="1:21" s="3" customFormat="1" ht="24.75" customHeight="1">
      <c r="A13" s="21">
        <v>3</v>
      </c>
      <c r="B13" s="10">
        <v>2214693167</v>
      </c>
      <c r="C13" s="14" t="s">
        <v>82</v>
      </c>
      <c r="D13" s="14" t="s">
        <v>86</v>
      </c>
      <c r="E13" s="25" t="s">
        <v>87</v>
      </c>
      <c r="F13" s="11">
        <v>25</v>
      </c>
      <c r="G13" s="11">
        <v>5</v>
      </c>
      <c r="H13" s="1">
        <v>0</v>
      </c>
      <c r="I13" s="1">
        <v>1</v>
      </c>
      <c r="J13" s="2">
        <f t="shared" si="0"/>
        <v>31</v>
      </c>
      <c r="K13" s="2">
        <v>17693</v>
      </c>
      <c r="L13" s="2"/>
      <c r="M13" s="2">
        <f t="shared" si="1"/>
        <v>17693</v>
      </c>
      <c r="N13" s="1">
        <f t="shared" si="3"/>
        <v>133</v>
      </c>
      <c r="O13" s="1">
        <v>0</v>
      </c>
      <c r="P13" s="2">
        <f>M13-N13-O13</f>
        <v>17560</v>
      </c>
      <c r="Q13" s="22"/>
      <c r="R13" s="15" t="s">
        <v>59</v>
      </c>
      <c r="S13" s="15" t="s">
        <v>260</v>
      </c>
      <c r="T13" s="15" t="s">
        <v>100</v>
      </c>
      <c r="U13" s="15" t="s">
        <v>261</v>
      </c>
    </row>
    <row r="14" spans="1:21" s="3" customFormat="1" ht="24.75" customHeight="1">
      <c r="A14" s="21">
        <v>4</v>
      </c>
      <c r="B14" s="10">
        <v>2214718777</v>
      </c>
      <c r="C14" s="14" t="s">
        <v>113</v>
      </c>
      <c r="D14" s="14" t="s">
        <v>114</v>
      </c>
      <c r="E14" s="25" t="s">
        <v>115</v>
      </c>
      <c r="F14" s="11">
        <v>24</v>
      </c>
      <c r="G14" s="11">
        <v>4</v>
      </c>
      <c r="H14" s="1">
        <v>0</v>
      </c>
      <c r="I14" s="1">
        <v>3</v>
      </c>
      <c r="J14" s="2">
        <f t="shared" si="0"/>
        <v>31</v>
      </c>
      <c r="K14" s="2">
        <v>17693</v>
      </c>
      <c r="L14" s="2"/>
      <c r="M14" s="2">
        <f t="shared" si="1"/>
        <v>17693</v>
      </c>
      <c r="N14" s="1">
        <f t="shared" si="3"/>
        <v>133</v>
      </c>
      <c r="O14" s="1">
        <v>0</v>
      </c>
      <c r="P14" s="2">
        <f t="shared" si="2"/>
        <v>17560</v>
      </c>
      <c r="Q14" s="22"/>
      <c r="R14" s="15" t="s">
        <v>45</v>
      </c>
      <c r="S14" s="15" t="s">
        <v>123</v>
      </c>
      <c r="T14" s="15" t="s">
        <v>73</v>
      </c>
      <c r="U14" s="15" t="s">
        <v>74</v>
      </c>
    </row>
    <row r="15" spans="1:21" s="3" customFormat="1" ht="24.75" customHeight="1">
      <c r="A15" s="21">
        <v>5</v>
      </c>
      <c r="B15" s="10">
        <v>2214421444</v>
      </c>
      <c r="C15" s="14" t="s">
        <v>51</v>
      </c>
      <c r="D15" s="14" t="s">
        <v>136</v>
      </c>
      <c r="E15" s="25" t="s">
        <v>26</v>
      </c>
      <c r="F15" s="11">
        <v>16</v>
      </c>
      <c r="G15" s="11">
        <v>3</v>
      </c>
      <c r="H15" s="1">
        <v>0</v>
      </c>
      <c r="I15" s="1">
        <v>1</v>
      </c>
      <c r="J15" s="2">
        <f t="shared" si="0"/>
        <v>20</v>
      </c>
      <c r="K15" s="2">
        <v>16064</v>
      </c>
      <c r="L15" s="2"/>
      <c r="M15" s="2">
        <f t="shared" si="1"/>
        <v>10363.870967741936</v>
      </c>
      <c r="N15" s="1">
        <f t="shared" si="3"/>
        <v>78</v>
      </c>
      <c r="O15" s="1">
        <v>0</v>
      </c>
      <c r="P15" s="2">
        <f t="shared" si="2"/>
        <v>10285.870967741936</v>
      </c>
      <c r="Q15" s="22"/>
      <c r="R15" s="15" t="s">
        <v>31</v>
      </c>
      <c r="S15" s="15" t="s">
        <v>144</v>
      </c>
      <c r="T15" s="15" t="s">
        <v>145</v>
      </c>
      <c r="U15" s="15" t="s">
        <v>146</v>
      </c>
    </row>
    <row r="16" spans="1:21" s="41" customFormat="1" ht="24.75" customHeight="1">
      <c r="A16" s="21">
        <v>6</v>
      </c>
      <c r="B16" s="25">
        <v>2214852448</v>
      </c>
      <c r="C16" s="26" t="s">
        <v>458</v>
      </c>
      <c r="D16" s="26" t="s">
        <v>459</v>
      </c>
      <c r="E16" s="25" t="s">
        <v>26</v>
      </c>
      <c r="F16" s="11">
        <v>26</v>
      </c>
      <c r="G16" s="11">
        <v>4</v>
      </c>
      <c r="H16" s="42">
        <v>0</v>
      </c>
      <c r="I16" s="1">
        <v>1</v>
      </c>
      <c r="J16" s="27">
        <f t="shared" si="0"/>
        <v>31</v>
      </c>
      <c r="K16" s="27">
        <v>16064</v>
      </c>
      <c r="L16" s="27"/>
      <c r="M16" s="27">
        <f t="shared" si="1"/>
        <v>16064.000000000002</v>
      </c>
      <c r="N16" s="42">
        <f t="shared" si="3"/>
        <v>121</v>
      </c>
      <c r="O16" s="42">
        <v>800</v>
      </c>
      <c r="P16" s="27">
        <f t="shared" si="2"/>
        <v>15143.000000000002</v>
      </c>
      <c r="Q16" s="22"/>
      <c r="R16" s="40" t="s">
        <v>460</v>
      </c>
      <c r="S16" s="40" t="s">
        <v>461</v>
      </c>
      <c r="T16" s="40" t="s">
        <v>462</v>
      </c>
      <c r="U16" s="40" t="s">
        <v>463</v>
      </c>
    </row>
    <row r="17" spans="1:21" s="3" customFormat="1" ht="24.75" customHeight="1">
      <c r="A17" s="21">
        <v>7</v>
      </c>
      <c r="B17" s="10">
        <v>2214809721</v>
      </c>
      <c r="C17" s="14" t="s">
        <v>341</v>
      </c>
      <c r="D17" s="14" t="s">
        <v>342</v>
      </c>
      <c r="E17" s="25" t="s">
        <v>26</v>
      </c>
      <c r="F17" s="11">
        <v>12</v>
      </c>
      <c r="G17" s="11">
        <v>2</v>
      </c>
      <c r="H17" s="1">
        <v>0</v>
      </c>
      <c r="I17" s="1">
        <v>0</v>
      </c>
      <c r="J17" s="2">
        <f t="shared" si="0"/>
        <v>14</v>
      </c>
      <c r="K17" s="2">
        <v>16064</v>
      </c>
      <c r="L17" s="2"/>
      <c r="M17" s="2">
        <f t="shared" si="1"/>
        <v>7254.709677419356</v>
      </c>
      <c r="N17" s="1">
        <f t="shared" si="3"/>
        <v>55</v>
      </c>
      <c r="O17" s="1">
        <v>0</v>
      </c>
      <c r="P17" s="2">
        <f t="shared" si="2"/>
        <v>7199.709677419356</v>
      </c>
      <c r="Q17" s="22"/>
      <c r="R17" s="15" t="s">
        <v>350</v>
      </c>
      <c r="S17" s="15" t="s">
        <v>351</v>
      </c>
      <c r="T17" s="15" t="s">
        <v>297</v>
      </c>
      <c r="U17" s="15" t="s">
        <v>352</v>
      </c>
    </row>
    <row r="18" spans="1:21" s="3" customFormat="1" ht="24.75" customHeight="1">
      <c r="A18" s="21">
        <v>8</v>
      </c>
      <c r="B18" s="10">
        <v>2214510232</v>
      </c>
      <c r="C18" s="14" t="s">
        <v>135</v>
      </c>
      <c r="D18" s="14" t="s">
        <v>143</v>
      </c>
      <c r="E18" s="25" t="s">
        <v>26</v>
      </c>
      <c r="F18" s="11">
        <v>26</v>
      </c>
      <c r="G18" s="11">
        <v>4</v>
      </c>
      <c r="H18" s="1">
        <v>0</v>
      </c>
      <c r="I18" s="1">
        <v>1</v>
      </c>
      <c r="J18" s="2">
        <f t="shared" si="0"/>
        <v>31</v>
      </c>
      <c r="K18" s="2">
        <v>16064</v>
      </c>
      <c r="L18" s="2"/>
      <c r="M18" s="2">
        <f t="shared" si="1"/>
        <v>16064.000000000002</v>
      </c>
      <c r="N18" s="1">
        <f t="shared" si="3"/>
        <v>121</v>
      </c>
      <c r="O18" s="1">
        <v>0</v>
      </c>
      <c r="P18" s="2">
        <f t="shared" si="2"/>
        <v>15943.000000000002</v>
      </c>
      <c r="Q18" s="22"/>
      <c r="R18" s="15" t="s">
        <v>162</v>
      </c>
      <c r="S18" s="15" t="s">
        <v>163</v>
      </c>
      <c r="T18" s="15" t="s">
        <v>164</v>
      </c>
      <c r="U18" s="15" t="s">
        <v>165</v>
      </c>
    </row>
    <row r="19" spans="1:21" s="3" customFormat="1" ht="24.75" customHeight="1">
      <c r="A19" s="21">
        <v>9</v>
      </c>
      <c r="B19" s="10">
        <v>2214809723</v>
      </c>
      <c r="C19" s="14" t="s">
        <v>345</v>
      </c>
      <c r="D19" s="14" t="s">
        <v>346</v>
      </c>
      <c r="E19" s="25" t="s">
        <v>26</v>
      </c>
      <c r="F19" s="11">
        <v>26</v>
      </c>
      <c r="G19" s="11">
        <v>4</v>
      </c>
      <c r="H19" s="1">
        <v>0</v>
      </c>
      <c r="I19" s="1">
        <v>1</v>
      </c>
      <c r="J19" s="2">
        <f t="shared" si="0"/>
        <v>31</v>
      </c>
      <c r="K19" s="2">
        <v>16064</v>
      </c>
      <c r="L19" s="2"/>
      <c r="M19" s="2">
        <f t="shared" si="1"/>
        <v>16064.000000000002</v>
      </c>
      <c r="N19" s="1">
        <f t="shared" si="3"/>
        <v>121</v>
      </c>
      <c r="O19" s="1">
        <v>0</v>
      </c>
      <c r="P19" s="2">
        <f t="shared" si="2"/>
        <v>15943.000000000002</v>
      </c>
      <c r="Q19" s="22"/>
      <c r="R19" s="15" t="s">
        <v>29</v>
      </c>
      <c r="S19" s="15" t="s">
        <v>355</v>
      </c>
      <c r="T19" s="15" t="s">
        <v>356</v>
      </c>
      <c r="U19" s="15" t="s">
        <v>357</v>
      </c>
    </row>
    <row r="20" spans="1:21" s="3" customFormat="1" ht="24.75" customHeight="1">
      <c r="A20" s="21">
        <v>10</v>
      </c>
      <c r="B20" s="10">
        <v>2214716102</v>
      </c>
      <c r="C20" s="14" t="s">
        <v>242</v>
      </c>
      <c r="D20" s="14" t="s">
        <v>112</v>
      </c>
      <c r="E20" s="25" t="s">
        <v>26</v>
      </c>
      <c r="F20" s="11">
        <v>26</v>
      </c>
      <c r="G20" s="11">
        <v>4</v>
      </c>
      <c r="H20" s="1">
        <v>0</v>
      </c>
      <c r="I20" s="1">
        <v>1</v>
      </c>
      <c r="J20" s="2">
        <f t="shared" si="0"/>
        <v>31</v>
      </c>
      <c r="K20" s="2">
        <v>16064</v>
      </c>
      <c r="L20" s="2"/>
      <c r="M20" s="2">
        <f t="shared" si="1"/>
        <v>16064.000000000002</v>
      </c>
      <c r="N20" s="1">
        <f t="shared" si="3"/>
        <v>121</v>
      </c>
      <c r="O20" s="1">
        <v>0</v>
      </c>
      <c r="P20" s="2">
        <f t="shared" si="2"/>
        <v>15943.000000000002</v>
      </c>
      <c r="Q20" s="22"/>
      <c r="R20" s="15" t="s">
        <v>29</v>
      </c>
      <c r="S20" s="15" t="s">
        <v>273</v>
      </c>
      <c r="T20" s="15" t="s">
        <v>63</v>
      </c>
      <c r="U20" s="15" t="s">
        <v>122</v>
      </c>
    </row>
    <row r="21" spans="1:21" s="3" customFormat="1" ht="24.75" customHeight="1">
      <c r="A21" s="21">
        <v>11</v>
      </c>
      <c r="B21" s="10">
        <v>2214747111</v>
      </c>
      <c r="C21" s="14" t="s">
        <v>194</v>
      </c>
      <c r="D21" s="14" t="s">
        <v>195</v>
      </c>
      <c r="E21" s="25" t="s">
        <v>87</v>
      </c>
      <c r="F21" s="11">
        <v>26</v>
      </c>
      <c r="G21" s="11">
        <v>4</v>
      </c>
      <c r="H21" s="1">
        <v>0</v>
      </c>
      <c r="I21" s="1">
        <v>1</v>
      </c>
      <c r="J21" s="2">
        <f t="shared" si="0"/>
        <v>31</v>
      </c>
      <c r="K21" s="2">
        <v>17693</v>
      </c>
      <c r="L21" s="2"/>
      <c r="M21" s="2">
        <f t="shared" si="1"/>
        <v>17693</v>
      </c>
      <c r="N21" s="1">
        <f t="shared" si="3"/>
        <v>133</v>
      </c>
      <c r="O21" s="1">
        <v>0</v>
      </c>
      <c r="P21" s="2">
        <f t="shared" si="2"/>
        <v>17560</v>
      </c>
      <c r="Q21" s="22"/>
      <c r="R21" s="15" t="s">
        <v>214</v>
      </c>
      <c r="S21" s="15" t="s">
        <v>215</v>
      </c>
      <c r="T21" s="15" t="s">
        <v>216</v>
      </c>
      <c r="U21" s="15" t="s">
        <v>217</v>
      </c>
    </row>
    <row r="22" spans="1:21" s="3" customFormat="1" ht="24.75" customHeight="1">
      <c r="A22" s="21">
        <v>12</v>
      </c>
      <c r="B22" s="10">
        <v>2214273439</v>
      </c>
      <c r="C22" s="14" t="s">
        <v>196</v>
      </c>
      <c r="D22" s="14" t="s">
        <v>197</v>
      </c>
      <c r="E22" s="25" t="s">
        <v>128</v>
      </c>
      <c r="F22" s="11">
        <v>18</v>
      </c>
      <c r="G22" s="11">
        <v>2</v>
      </c>
      <c r="H22" s="1">
        <v>0</v>
      </c>
      <c r="I22" s="1">
        <v>11</v>
      </c>
      <c r="J22" s="2">
        <f t="shared" si="0"/>
        <v>31</v>
      </c>
      <c r="K22" s="2">
        <v>16064</v>
      </c>
      <c r="L22" s="2"/>
      <c r="M22" s="2">
        <f t="shared" si="1"/>
        <v>16064.000000000002</v>
      </c>
      <c r="N22" s="1">
        <f t="shared" si="3"/>
        <v>121</v>
      </c>
      <c r="O22" s="1">
        <v>0</v>
      </c>
      <c r="P22" s="2">
        <f t="shared" si="2"/>
        <v>15943.000000000002</v>
      </c>
      <c r="Q22" s="22"/>
      <c r="R22" s="15" t="s">
        <v>48</v>
      </c>
      <c r="S22" s="15" t="s">
        <v>218</v>
      </c>
      <c r="T22" s="15" t="s">
        <v>153</v>
      </c>
      <c r="U22" s="15" t="s">
        <v>154</v>
      </c>
    </row>
    <row r="23" spans="1:21" s="41" customFormat="1" ht="24.75" customHeight="1">
      <c r="A23" s="21">
        <v>13</v>
      </c>
      <c r="B23" s="25">
        <v>2214385825</v>
      </c>
      <c r="C23" s="26" t="s">
        <v>198</v>
      </c>
      <c r="D23" s="26" t="s">
        <v>199</v>
      </c>
      <c r="E23" s="25" t="s">
        <v>69</v>
      </c>
      <c r="F23" s="11">
        <v>26</v>
      </c>
      <c r="G23" s="11">
        <v>4</v>
      </c>
      <c r="H23" s="42">
        <v>0</v>
      </c>
      <c r="I23" s="1">
        <v>1</v>
      </c>
      <c r="J23" s="2">
        <f t="shared" si="0"/>
        <v>31</v>
      </c>
      <c r="K23" s="27">
        <v>19473</v>
      </c>
      <c r="L23" s="27"/>
      <c r="M23" s="27">
        <f t="shared" si="1"/>
        <v>19473</v>
      </c>
      <c r="N23" s="42">
        <f t="shared" si="3"/>
        <v>147</v>
      </c>
      <c r="O23" s="42">
        <v>0</v>
      </c>
      <c r="P23" s="27">
        <f t="shared" si="2"/>
        <v>19326</v>
      </c>
      <c r="Q23" s="22"/>
      <c r="R23" s="40" t="s">
        <v>41</v>
      </c>
      <c r="S23" s="40" t="s">
        <v>219</v>
      </c>
      <c r="T23" s="40" t="s">
        <v>220</v>
      </c>
      <c r="U23" s="40" t="s">
        <v>221</v>
      </c>
    </row>
    <row r="24" spans="1:21" s="3" customFormat="1" ht="24.75" customHeight="1">
      <c r="A24" s="21">
        <v>14</v>
      </c>
      <c r="B24" s="10">
        <v>2214273444</v>
      </c>
      <c r="C24" s="14" t="s">
        <v>200</v>
      </c>
      <c r="D24" s="14" t="s">
        <v>201</v>
      </c>
      <c r="E24" s="25" t="s">
        <v>131</v>
      </c>
      <c r="F24" s="11">
        <v>25</v>
      </c>
      <c r="G24" s="11">
        <v>4</v>
      </c>
      <c r="H24" s="1">
        <v>0</v>
      </c>
      <c r="I24" s="1">
        <v>2</v>
      </c>
      <c r="J24" s="2">
        <f t="shared" si="0"/>
        <v>31</v>
      </c>
      <c r="K24" s="2">
        <v>19473</v>
      </c>
      <c r="L24" s="2"/>
      <c r="M24" s="2">
        <f t="shared" si="1"/>
        <v>19473</v>
      </c>
      <c r="N24" s="1">
        <f t="shared" si="3"/>
        <v>147</v>
      </c>
      <c r="O24" s="1">
        <v>0</v>
      </c>
      <c r="P24" s="2">
        <f t="shared" si="2"/>
        <v>19326</v>
      </c>
      <c r="Q24" s="22"/>
      <c r="R24" s="15" t="s">
        <v>52</v>
      </c>
      <c r="S24" s="15" t="s">
        <v>222</v>
      </c>
      <c r="T24" s="15" t="s">
        <v>223</v>
      </c>
      <c r="U24" s="15" t="s">
        <v>224</v>
      </c>
    </row>
    <row r="25" spans="1:21" s="3" customFormat="1" ht="24.75" customHeight="1">
      <c r="A25" s="21">
        <v>15</v>
      </c>
      <c r="B25" s="10">
        <v>2214273436</v>
      </c>
      <c r="C25" s="14" t="s">
        <v>202</v>
      </c>
      <c r="D25" s="14" t="s">
        <v>141</v>
      </c>
      <c r="E25" s="25" t="s">
        <v>115</v>
      </c>
      <c r="F25" s="11">
        <v>25</v>
      </c>
      <c r="G25" s="11">
        <v>5</v>
      </c>
      <c r="H25" s="1">
        <v>0</v>
      </c>
      <c r="I25" s="1">
        <v>1</v>
      </c>
      <c r="J25" s="2">
        <f t="shared" si="0"/>
        <v>31</v>
      </c>
      <c r="K25" s="2">
        <v>17693</v>
      </c>
      <c r="L25" s="2"/>
      <c r="M25" s="2">
        <f t="shared" si="1"/>
        <v>17693</v>
      </c>
      <c r="N25" s="1">
        <f t="shared" si="3"/>
        <v>133</v>
      </c>
      <c r="O25" s="1">
        <v>0</v>
      </c>
      <c r="P25" s="2">
        <f t="shared" si="2"/>
        <v>17560</v>
      </c>
      <c r="Q25" s="22"/>
      <c r="R25" s="15" t="s">
        <v>31</v>
      </c>
      <c r="S25" s="15" t="s">
        <v>225</v>
      </c>
      <c r="T25" s="15" t="s">
        <v>156</v>
      </c>
      <c r="U25" s="15" t="s">
        <v>226</v>
      </c>
    </row>
    <row r="26" spans="1:21" s="3" customFormat="1" ht="24.75" customHeight="1">
      <c r="A26" s="21">
        <v>16</v>
      </c>
      <c r="B26" s="10">
        <v>2214517887</v>
      </c>
      <c r="C26" s="14" t="s">
        <v>203</v>
      </c>
      <c r="D26" s="14" t="s">
        <v>204</v>
      </c>
      <c r="E26" s="25" t="s">
        <v>115</v>
      </c>
      <c r="F26" s="11">
        <v>24</v>
      </c>
      <c r="G26" s="11">
        <v>4</v>
      </c>
      <c r="H26" s="1">
        <v>0</v>
      </c>
      <c r="I26" s="1">
        <v>3</v>
      </c>
      <c r="J26" s="2">
        <f t="shared" si="0"/>
        <v>31</v>
      </c>
      <c r="K26" s="2">
        <v>19473</v>
      </c>
      <c r="L26" s="2"/>
      <c r="M26" s="2">
        <f t="shared" si="1"/>
        <v>19473</v>
      </c>
      <c r="N26" s="1">
        <f t="shared" si="3"/>
        <v>147</v>
      </c>
      <c r="O26" s="1">
        <v>0</v>
      </c>
      <c r="P26" s="2">
        <f t="shared" si="2"/>
        <v>19326</v>
      </c>
      <c r="Q26" s="22"/>
      <c r="R26" s="15" t="s">
        <v>41</v>
      </c>
      <c r="S26" s="15" t="s">
        <v>227</v>
      </c>
      <c r="T26" s="15" t="s">
        <v>156</v>
      </c>
      <c r="U26" s="15" t="s">
        <v>228</v>
      </c>
    </row>
    <row r="27" spans="1:21" s="3" customFormat="1" ht="24.75" customHeight="1">
      <c r="A27" s="21">
        <v>17</v>
      </c>
      <c r="B27" s="10">
        <v>2214273440</v>
      </c>
      <c r="C27" s="14" t="s">
        <v>205</v>
      </c>
      <c r="D27" s="14" t="s">
        <v>206</v>
      </c>
      <c r="E27" s="25" t="s">
        <v>129</v>
      </c>
      <c r="F27" s="11">
        <v>26</v>
      </c>
      <c r="G27" s="11">
        <v>4</v>
      </c>
      <c r="H27" s="1">
        <v>0</v>
      </c>
      <c r="I27" s="1">
        <v>1</v>
      </c>
      <c r="J27" s="2">
        <f t="shared" si="0"/>
        <v>31</v>
      </c>
      <c r="K27" s="2">
        <v>17693</v>
      </c>
      <c r="L27" s="2"/>
      <c r="M27" s="2">
        <f t="shared" si="1"/>
        <v>17693</v>
      </c>
      <c r="N27" s="1">
        <f t="shared" si="3"/>
        <v>133</v>
      </c>
      <c r="O27" s="1">
        <v>0</v>
      </c>
      <c r="P27" s="2">
        <f t="shared" si="2"/>
        <v>17560</v>
      </c>
      <c r="Q27" s="22"/>
      <c r="R27" s="15" t="s">
        <v>59</v>
      </c>
      <c r="S27" s="15" t="s">
        <v>523</v>
      </c>
      <c r="T27" s="15" t="s">
        <v>509</v>
      </c>
      <c r="U27" s="15" t="s">
        <v>524</v>
      </c>
    </row>
    <row r="28" spans="1:21" s="3" customFormat="1" ht="24.75" customHeight="1">
      <c r="A28" s="21">
        <v>18</v>
      </c>
      <c r="B28" s="10">
        <v>2214571235</v>
      </c>
      <c r="C28" s="14" t="s">
        <v>243</v>
      </c>
      <c r="D28" s="14" t="s">
        <v>140</v>
      </c>
      <c r="E28" s="25" t="s">
        <v>115</v>
      </c>
      <c r="F28" s="11">
        <v>27</v>
      </c>
      <c r="G28" s="11">
        <v>4</v>
      </c>
      <c r="H28" s="1">
        <v>0</v>
      </c>
      <c r="I28" s="1">
        <v>0</v>
      </c>
      <c r="J28" s="2">
        <f t="shared" si="0"/>
        <v>31</v>
      </c>
      <c r="K28" s="2">
        <v>19473</v>
      </c>
      <c r="L28" s="2"/>
      <c r="M28" s="2">
        <f t="shared" si="1"/>
        <v>19473</v>
      </c>
      <c r="N28" s="1">
        <f t="shared" si="3"/>
        <v>147</v>
      </c>
      <c r="O28" s="1">
        <v>0</v>
      </c>
      <c r="P28" s="2">
        <f t="shared" si="2"/>
        <v>19326</v>
      </c>
      <c r="Q28" s="22"/>
      <c r="R28" s="15" t="s">
        <v>31</v>
      </c>
      <c r="S28" s="15" t="s">
        <v>250</v>
      </c>
      <c r="T28" s="15" t="s">
        <v>155</v>
      </c>
      <c r="U28" s="15" t="s">
        <v>251</v>
      </c>
    </row>
    <row r="29" spans="1:21" s="3" customFormat="1" ht="24.75" customHeight="1">
      <c r="A29" s="21">
        <v>19</v>
      </c>
      <c r="B29" s="10">
        <v>1112856934</v>
      </c>
      <c r="C29" s="14" t="s">
        <v>207</v>
      </c>
      <c r="D29" s="14" t="s">
        <v>208</v>
      </c>
      <c r="E29" s="25" t="s">
        <v>133</v>
      </c>
      <c r="F29" s="11">
        <v>23</v>
      </c>
      <c r="G29" s="11">
        <v>4</v>
      </c>
      <c r="H29" s="1">
        <v>0</v>
      </c>
      <c r="I29" s="1">
        <v>4</v>
      </c>
      <c r="J29" s="2">
        <f t="shared" si="0"/>
        <v>31</v>
      </c>
      <c r="K29" s="2">
        <v>19473</v>
      </c>
      <c r="L29" s="2"/>
      <c r="M29" s="2">
        <f t="shared" si="1"/>
        <v>19473</v>
      </c>
      <c r="N29" s="1">
        <f t="shared" si="3"/>
        <v>147</v>
      </c>
      <c r="O29" s="1">
        <v>0</v>
      </c>
      <c r="P29" s="2">
        <f t="shared" si="2"/>
        <v>19326</v>
      </c>
      <c r="Q29" s="22"/>
      <c r="R29" s="15" t="s">
        <v>48</v>
      </c>
      <c r="S29" s="15" t="s">
        <v>232</v>
      </c>
      <c r="T29" s="15" t="s">
        <v>233</v>
      </c>
      <c r="U29" s="15" t="s">
        <v>234</v>
      </c>
    </row>
    <row r="30" spans="1:21" s="3" customFormat="1" ht="24.75" customHeight="1">
      <c r="A30" s="21">
        <v>20</v>
      </c>
      <c r="B30" s="10">
        <v>6914384242</v>
      </c>
      <c r="C30" s="14" t="s">
        <v>209</v>
      </c>
      <c r="D30" s="14" t="s">
        <v>210</v>
      </c>
      <c r="E30" s="25" t="s">
        <v>127</v>
      </c>
      <c r="F30" s="11">
        <v>24</v>
      </c>
      <c r="G30" s="11">
        <v>5</v>
      </c>
      <c r="H30" s="1">
        <v>0</v>
      </c>
      <c r="I30" s="1">
        <v>2</v>
      </c>
      <c r="J30" s="2">
        <f t="shared" si="0"/>
        <v>31</v>
      </c>
      <c r="K30" s="2">
        <v>19473</v>
      </c>
      <c r="L30" s="2"/>
      <c r="M30" s="2">
        <f t="shared" si="1"/>
        <v>19473</v>
      </c>
      <c r="N30" s="1">
        <f t="shared" si="3"/>
        <v>147</v>
      </c>
      <c r="O30" s="1">
        <v>0</v>
      </c>
      <c r="P30" s="2">
        <f t="shared" si="2"/>
        <v>19326</v>
      </c>
      <c r="Q30" s="22"/>
      <c r="R30" s="15" t="s">
        <v>59</v>
      </c>
      <c r="S30" s="15" t="s">
        <v>235</v>
      </c>
      <c r="T30" s="15" t="s">
        <v>236</v>
      </c>
      <c r="U30" s="15" t="s">
        <v>237</v>
      </c>
    </row>
    <row r="31" spans="1:21" s="3" customFormat="1" ht="24.75" customHeight="1">
      <c r="A31" s="21">
        <v>21</v>
      </c>
      <c r="B31" s="10">
        <v>2214758230</v>
      </c>
      <c r="C31" s="14" t="s">
        <v>246</v>
      </c>
      <c r="D31" s="14" t="s">
        <v>247</v>
      </c>
      <c r="E31" s="25" t="s">
        <v>249</v>
      </c>
      <c r="F31" s="11">
        <v>27</v>
      </c>
      <c r="G31" s="11">
        <v>4</v>
      </c>
      <c r="H31" s="1">
        <v>0</v>
      </c>
      <c r="I31" s="1">
        <v>0</v>
      </c>
      <c r="J31" s="2">
        <f t="shared" si="0"/>
        <v>31</v>
      </c>
      <c r="K31" s="2">
        <v>19473</v>
      </c>
      <c r="L31" s="2"/>
      <c r="M31" s="2">
        <f t="shared" si="1"/>
        <v>19473</v>
      </c>
      <c r="N31" s="1">
        <f t="shared" si="3"/>
        <v>147</v>
      </c>
      <c r="O31" s="1">
        <v>0</v>
      </c>
      <c r="P31" s="2">
        <f t="shared" si="2"/>
        <v>19326</v>
      </c>
      <c r="Q31" s="22"/>
      <c r="R31" s="15" t="s">
        <v>31</v>
      </c>
      <c r="S31" s="15" t="s">
        <v>254</v>
      </c>
      <c r="T31" s="15" t="s">
        <v>255</v>
      </c>
      <c r="U31" s="15" t="s">
        <v>256</v>
      </c>
    </row>
    <row r="32" spans="1:21" s="3" customFormat="1" ht="24.75" customHeight="1">
      <c r="A32" s="21">
        <v>22</v>
      </c>
      <c r="B32" s="10">
        <v>2214765991</v>
      </c>
      <c r="C32" s="14" t="s">
        <v>264</v>
      </c>
      <c r="D32" s="14" t="s">
        <v>265</v>
      </c>
      <c r="E32" s="25" t="s">
        <v>266</v>
      </c>
      <c r="F32" s="11">
        <v>25</v>
      </c>
      <c r="G32" s="11">
        <v>4</v>
      </c>
      <c r="H32" s="1">
        <v>0</v>
      </c>
      <c r="I32" s="1">
        <v>1</v>
      </c>
      <c r="J32" s="2">
        <f t="shared" si="0"/>
        <v>30</v>
      </c>
      <c r="K32" s="2">
        <v>19473</v>
      </c>
      <c r="L32" s="2"/>
      <c r="M32" s="2">
        <f t="shared" si="1"/>
        <v>18844.838709677417</v>
      </c>
      <c r="N32" s="1">
        <f t="shared" si="3"/>
        <v>142</v>
      </c>
      <c r="O32" s="1">
        <v>0</v>
      </c>
      <c r="P32" s="2">
        <f t="shared" si="2"/>
        <v>18702.838709677417</v>
      </c>
      <c r="Q32" s="22"/>
      <c r="R32" s="15" t="s">
        <v>31</v>
      </c>
      <c r="S32" s="15" t="s">
        <v>274</v>
      </c>
      <c r="T32" s="15" t="s">
        <v>275</v>
      </c>
      <c r="U32" s="15" t="s">
        <v>276</v>
      </c>
    </row>
    <row r="33" spans="1:21" s="3" customFormat="1" ht="24.75" customHeight="1">
      <c r="A33" s="21">
        <v>23</v>
      </c>
      <c r="B33" s="10">
        <v>2214771917</v>
      </c>
      <c r="C33" s="14" t="s">
        <v>36</v>
      </c>
      <c r="D33" s="14" t="s">
        <v>281</v>
      </c>
      <c r="E33" s="25" t="s">
        <v>26</v>
      </c>
      <c r="F33" s="11">
        <v>26</v>
      </c>
      <c r="G33" s="11">
        <v>5</v>
      </c>
      <c r="H33" s="1">
        <v>0</v>
      </c>
      <c r="I33" s="1">
        <v>0</v>
      </c>
      <c r="J33" s="2">
        <f t="shared" si="0"/>
        <v>31</v>
      </c>
      <c r="K33" s="2">
        <v>16064</v>
      </c>
      <c r="L33" s="2"/>
      <c r="M33" s="2">
        <f t="shared" si="1"/>
        <v>16064.000000000002</v>
      </c>
      <c r="N33" s="1">
        <f t="shared" si="3"/>
        <v>121</v>
      </c>
      <c r="O33" s="1">
        <v>0</v>
      </c>
      <c r="P33" s="2">
        <f t="shared" si="2"/>
        <v>15943.000000000002</v>
      </c>
      <c r="Q33" s="22"/>
      <c r="R33" s="15" t="s">
        <v>29</v>
      </c>
      <c r="S33" s="15" t="s">
        <v>291</v>
      </c>
      <c r="T33" s="15" t="s">
        <v>106</v>
      </c>
      <c r="U33" s="15" t="s">
        <v>107</v>
      </c>
    </row>
    <row r="34" spans="1:21" s="3" customFormat="1" ht="24.75" customHeight="1">
      <c r="A34" s="21">
        <v>24</v>
      </c>
      <c r="B34" s="10">
        <v>2213762257</v>
      </c>
      <c r="C34" s="14" t="s">
        <v>78</v>
      </c>
      <c r="D34" s="14" t="s">
        <v>101</v>
      </c>
      <c r="E34" s="25" t="s">
        <v>26</v>
      </c>
      <c r="F34" s="11">
        <v>26</v>
      </c>
      <c r="G34" s="11">
        <v>4</v>
      </c>
      <c r="H34" s="1">
        <v>0</v>
      </c>
      <c r="I34" s="1">
        <v>1</v>
      </c>
      <c r="J34" s="2">
        <f t="shared" si="0"/>
        <v>31</v>
      </c>
      <c r="K34" s="2">
        <v>16064</v>
      </c>
      <c r="L34" s="2"/>
      <c r="M34" s="2">
        <f t="shared" si="1"/>
        <v>16064.000000000002</v>
      </c>
      <c r="N34" s="1">
        <f t="shared" si="3"/>
        <v>121</v>
      </c>
      <c r="O34" s="1">
        <v>0</v>
      </c>
      <c r="P34" s="2">
        <f t="shared" si="2"/>
        <v>15943.000000000002</v>
      </c>
      <c r="Q34" s="22"/>
      <c r="R34" s="15" t="s">
        <v>59</v>
      </c>
      <c r="S34" s="15" t="s">
        <v>102</v>
      </c>
      <c r="T34" s="15" t="s">
        <v>103</v>
      </c>
      <c r="U34" s="15" t="s">
        <v>104</v>
      </c>
    </row>
    <row r="35" spans="1:21" s="3" customFormat="1" ht="24.75" customHeight="1">
      <c r="A35" s="21">
        <v>25</v>
      </c>
      <c r="B35" s="10">
        <v>2214445467</v>
      </c>
      <c r="C35" s="14" t="s">
        <v>282</v>
      </c>
      <c r="D35" s="14" t="s">
        <v>283</v>
      </c>
      <c r="E35" s="25" t="s">
        <v>26</v>
      </c>
      <c r="F35" s="11">
        <v>26</v>
      </c>
      <c r="G35" s="11">
        <v>4</v>
      </c>
      <c r="H35" s="1">
        <v>0</v>
      </c>
      <c r="I35" s="1">
        <v>1</v>
      </c>
      <c r="J35" s="2">
        <f t="shared" si="0"/>
        <v>31</v>
      </c>
      <c r="K35" s="2">
        <v>16064</v>
      </c>
      <c r="L35" s="2"/>
      <c r="M35" s="2">
        <f t="shared" si="1"/>
        <v>16064.000000000002</v>
      </c>
      <c r="N35" s="1">
        <f t="shared" si="3"/>
        <v>121</v>
      </c>
      <c r="O35" s="1">
        <v>0</v>
      </c>
      <c r="P35" s="2">
        <f t="shared" si="2"/>
        <v>15943.000000000002</v>
      </c>
      <c r="Q35" s="22"/>
      <c r="R35" s="15" t="s">
        <v>31</v>
      </c>
      <c r="S35" s="15" t="s">
        <v>292</v>
      </c>
      <c r="T35" s="15" t="s">
        <v>293</v>
      </c>
      <c r="U35" s="15" t="s">
        <v>294</v>
      </c>
    </row>
    <row r="36" spans="1:21" s="3" customFormat="1" ht="24.75" customHeight="1">
      <c r="A36" s="21">
        <v>26</v>
      </c>
      <c r="B36" s="10">
        <v>2214563816</v>
      </c>
      <c r="C36" s="14" t="s">
        <v>166</v>
      </c>
      <c r="D36" s="14" t="s">
        <v>19</v>
      </c>
      <c r="E36" s="25" t="s">
        <v>167</v>
      </c>
      <c r="F36" s="11">
        <v>25</v>
      </c>
      <c r="G36" s="11">
        <v>5</v>
      </c>
      <c r="H36" s="1">
        <v>0</v>
      </c>
      <c r="I36" s="1">
        <v>1</v>
      </c>
      <c r="J36" s="2">
        <f t="shared" si="0"/>
        <v>31</v>
      </c>
      <c r="K36" s="2">
        <v>21184</v>
      </c>
      <c r="L36" s="2"/>
      <c r="M36" s="2">
        <f t="shared" si="1"/>
        <v>21184</v>
      </c>
      <c r="N36" s="1">
        <f t="shared" si="3"/>
        <v>159</v>
      </c>
      <c r="O36" s="1">
        <v>0</v>
      </c>
      <c r="P36" s="2">
        <f t="shared" si="2"/>
        <v>21025</v>
      </c>
      <c r="Q36" s="22"/>
      <c r="R36" s="15" t="s">
        <v>177</v>
      </c>
      <c r="S36" s="15" t="s">
        <v>178</v>
      </c>
      <c r="T36" s="15" t="s">
        <v>179</v>
      </c>
      <c r="U36" s="15" t="s">
        <v>180</v>
      </c>
    </row>
    <row r="37" spans="1:21" s="3" customFormat="1" ht="24.75" customHeight="1">
      <c r="A37" s="21">
        <v>27</v>
      </c>
      <c r="B37" s="10">
        <v>2214778354</v>
      </c>
      <c r="C37" s="14" t="s">
        <v>286</v>
      </c>
      <c r="D37" s="14" t="s">
        <v>287</v>
      </c>
      <c r="E37" s="25" t="s">
        <v>26</v>
      </c>
      <c r="F37" s="11">
        <v>19</v>
      </c>
      <c r="G37" s="11">
        <v>3</v>
      </c>
      <c r="H37" s="1">
        <v>0</v>
      </c>
      <c r="I37" s="1">
        <v>1</v>
      </c>
      <c r="J37" s="2">
        <f t="shared" si="0"/>
        <v>23</v>
      </c>
      <c r="K37" s="2">
        <v>16064</v>
      </c>
      <c r="L37" s="2"/>
      <c r="M37" s="2">
        <f t="shared" si="1"/>
        <v>11918.451612903227</v>
      </c>
      <c r="N37" s="1">
        <f t="shared" si="3"/>
        <v>90</v>
      </c>
      <c r="O37" s="1">
        <v>0</v>
      </c>
      <c r="P37" s="2">
        <f t="shared" si="2"/>
        <v>11828.451612903227</v>
      </c>
      <c r="Q37" s="22"/>
      <c r="R37" s="15" t="s">
        <v>29</v>
      </c>
      <c r="S37" s="15" t="s">
        <v>299</v>
      </c>
      <c r="T37" s="15" t="s">
        <v>184</v>
      </c>
      <c r="U37" s="15" t="s">
        <v>300</v>
      </c>
    </row>
    <row r="38" spans="1:21" s="3" customFormat="1" ht="24.75" customHeight="1">
      <c r="A38" s="21">
        <v>28</v>
      </c>
      <c r="B38" s="10">
        <v>2214778364</v>
      </c>
      <c r="C38" s="14" t="s">
        <v>130</v>
      </c>
      <c r="D38" s="14" t="s">
        <v>288</v>
      </c>
      <c r="E38" s="25" t="s">
        <v>26</v>
      </c>
      <c r="F38" s="11">
        <v>26</v>
      </c>
      <c r="G38" s="11">
        <v>4</v>
      </c>
      <c r="H38" s="1">
        <v>0</v>
      </c>
      <c r="I38" s="1">
        <v>1</v>
      </c>
      <c r="J38" s="2">
        <f t="shared" si="0"/>
        <v>31</v>
      </c>
      <c r="K38" s="2">
        <v>16064</v>
      </c>
      <c r="L38" s="2"/>
      <c r="M38" s="2">
        <f t="shared" si="1"/>
        <v>16064.000000000002</v>
      </c>
      <c r="N38" s="1">
        <f t="shared" si="3"/>
        <v>121</v>
      </c>
      <c r="O38" s="1">
        <v>0</v>
      </c>
      <c r="P38" s="2">
        <f t="shared" si="2"/>
        <v>15943.000000000002</v>
      </c>
      <c r="Q38" s="22"/>
      <c r="R38" s="15" t="s">
        <v>62</v>
      </c>
      <c r="S38" s="15" t="s">
        <v>301</v>
      </c>
      <c r="T38" s="15" t="s">
        <v>302</v>
      </c>
      <c r="U38" s="15" t="s">
        <v>303</v>
      </c>
    </row>
    <row r="39" spans="1:21" s="3" customFormat="1" ht="24.75" customHeight="1">
      <c r="A39" s="21">
        <v>29</v>
      </c>
      <c r="B39" s="10">
        <v>2214778377</v>
      </c>
      <c r="C39" s="14" t="s">
        <v>289</v>
      </c>
      <c r="D39" s="14" t="s">
        <v>290</v>
      </c>
      <c r="E39" s="25" t="s">
        <v>26</v>
      </c>
      <c r="F39" s="11">
        <v>24</v>
      </c>
      <c r="G39" s="11">
        <v>4</v>
      </c>
      <c r="H39" s="1">
        <v>0</v>
      </c>
      <c r="I39" s="1">
        <v>1</v>
      </c>
      <c r="J39" s="2">
        <f t="shared" si="0"/>
        <v>29</v>
      </c>
      <c r="K39" s="2">
        <v>16064</v>
      </c>
      <c r="L39" s="2"/>
      <c r="M39" s="2">
        <f t="shared" si="1"/>
        <v>15027.612903225809</v>
      </c>
      <c r="N39" s="1">
        <f t="shared" si="3"/>
        <v>113</v>
      </c>
      <c r="O39" s="1">
        <v>0</v>
      </c>
      <c r="P39" s="2">
        <f t="shared" si="2"/>
        <v>14914.612903225809</v>
      </c>
      <c r="Q39" s="22"/>
      <c r="R39" s="15" t="s">
        <v>31</v>
      </c>
      <c r="S39" s="15" t="s">
        <v>304</v>
      </c>
      <c r="T39" s="15" t="s">
        <v>90</v>
      </c>
      <c r="U39" s="15" t="s">
        <v>305</v>
      </c>
    </row>
    <row r="40" spans="1:21" s="3" customFormat="1" ht="24.75" customHeight="1">
      <c r="A40" s="21">
        <v>30</v>
      </c>
      <c r="B40" s="10">
        <v>1114185070</v>
      </c>
      <c r="C40" s="14" t="s">
        <v>27</v>
      </c>
      <c r="D40" s="14" t="s">
        <v>28</v>
      </c>
      <c r="E40" s="25" t="s">
        <v>26</v>
      </c>
      <c r="F40" s="11">
        <v>26</v>
      </c>
      <c r="G40" s="11">
        <v>4</v>
      </c>
      <c r="H40" s="1">
        <v>0</v>
      </c>
      <c r="I40" s="1">
        <v>1</v>
      </c>
      <c r="J40" s="2">
        <f t="shared" si="0"/>
        <v>31</v>
      </c>
      <c r="K40" s="2">
        <v>16064</v>
      </c>
      <c r="L40" s="2"/>
      <c r="M40" s="2">
        <f t="shared" si="1"/>
        <v>16064.000000000002</v>
      </c>
      <c r="N40" s="1">
        <f t="shared" si="3"/>
        <v>121</v>
      </c>
      <c r="O40" s="1">
        <v>0</v>
      </c>
      <c r="P40" s="2">
        <f t="shared" si="2"/>
        <v>15943.000000000002</v>
      </c>
      <c r="Q40" s="22"/>
      <c r="R40" s="15" t="s">
        <v>31</v>
      </c>
      <c r="S40" s="15" t="s">
        <v>32</v>
      </c>
      <c r="T40" s="15" t="s">
        <v>33</v>
      </c>
      <c r="U40" s="15" t="s">
        <v>34</v>
      </c>
    </row>
    <row r="41" spans="1:21" s="3" customFormat="1" ht="24.75" customHeight="1">
      <c r="A41" s="21">
        <v>31</v>
      </c>
      <c r="B41" s="10">
        <v>2214691119</v>
      </c>
      <c r="C41" s="14" t="s">
        <v>80</v>
      </c>
      <c r="D41" s="14" t="s">
        <v>84</v>
      </c>
      <c r="E41" s="25" t="s">
        <v>26</v>
      </c>
      <c r="F41" s="11">
        <v>26</v>
      </c>
      <c r="G41" s="11">
        <v>4</v>
      </c>
      <c r="H41" s="1">
        <v>0</v>
      </c>
      <c r="I41" s="1">
        <v>1</v>
      </c>
      <c r="J41" s="2">
        <f t="shared" si="0"/>
        <v>31</v>
      </c>
      <c r="K41" s="2">
        <v>16064</v>
      </c>
      <c r="L41" s="2"/>
      <c r="M41" s="2">
        <f t="shared" si="1"/>
        <v>16064.000000000002</v>
      </c>
      <c r="N41" s="1">
        <f t="shared" si="3"/>
        <v>121</v>
      </c>
      <c r="O41" s="1">
        <v>0</v>
      </c>
      <c r="P41" s="2">
        <f t="shared" si="2"/>
        <v>15943.000000000002</v>
      </c>
      <c r="Q41" s="22"/>
      <c r="R41" s="15" t="s">
        <v>29</v>
      </c>
      <c r="S41" s="15" t="s">
        <v>95</v>
      </c>
      <c r="T41" s="15" t="s">
        <v>38</v>
      </c>
      <c r="U41" s="15" t="s">
        <v>96</v>
      </c>
    </row>
    <row r="42" spans="1:21" s="3" customFormat="1" ht="24.75" customHeight="1">
      <c r="A42" s="21">
        <v>32</v>
      </c>
      <c r="B42" s="10">
        <v>2214680814</v>
      </c>
      <c r="C42" s="14" t="s">
        <v>65</v>
      </c>
      <c r="D42" s="14" t="s">
        <v>66</v>
      </c>
      <c r="E42" s="25" t="s">
        <v>26</v>
      </c>
      <c r="F42" s="11">
        <v>26</v>
      </c>
      <c r="G42" s="11">
        <v>4</v>
      </c>
      <c r="H42" s="1">
        <v>0</v>
      </c>
      <c r="I42" s="1">
        <v>1</v>
      </c>
      <c r="J42" s="2">
        <f t="shared" si="0"/>
        <v>31</v>
      </c>
      <c r="K42" s="2">
        <v>16064</v>
      </c>
      <c r="L42" s="2"/>
      <c r="M42" s="2">
        <f t="shared" si="1"/>
        <v>16064.000000000002</v>
      </c>
      <c r="N42" s="1">
        <f t="shared" si="3"/>
        <v>121</v>
      </c>
      <c r="O42" s="1">
        <v>0</v>
      </c>
      <c r="P42" s="2">
        <f t="shared" si="2"/>
        <v>15943.000000000002</v>
      </c>
      <c r="Q42" s="22"/>
      <c r="R42" s="15" t="s">
        <v>52</v>
      </c>
      <c r="S42" s="15" t="s">
        <v>70</v>
      </c>
      <c r="T42" s="15" t="s">
        <v>72</v>
      </c>
      <c r="U42" s="15" t="s">
        <v>224</v>
      </c>
    </row>
    <row r="43" spans="1:21" s="3" customFormat="1" ht="24.75" customHeight="1">
      <c r="A43" s="21">
        <v>33</v>
      </c>
      <c r="B43" s="10">
        <v>1013875994</v>
      </c>
      <c r="C43" s="14" t="s">
        <v>108</v>
      </c>
      <c r="D43" s="14" t="s">
        <v>109</v>
      </c>
      <c r="E43" s="25" t="s">
        <v>26</v>
      </c>
      <c r="F43" s="11">
        <v>22</v>
      </c>
      <c r="G43" s="11">
        <v>3</v>
      </c>
      <c r="H43" s="1">
        <v>0</v>
      </c>
      <c r="I43" s="1">
        <v>1</v>
      </c>
      <c r="J43" s="2">
        <f aca="true" t="shared" si="4" ref="J43:J74">I43+G43+F43</f>
        <v>26</v>
      </c>
      <c r="K43" s="2">
        <v>16064</v>
      </c>
      <c r="L43" s="2"/>
      <c r="M43" s="2">
        <f aca="true" t="shared" si="5" ref="M43:M74">(K43/D$8*J43)</f>
        <v>13473.032258064517</v>
      </c>
      <c r="N43" s="1">
        <f t="shared" si="3"/>
        <v>102</v>
      </c>
      <c r="O43" s="1">
        <v>0</v>
      </c>
      <c r="P43" s="2">
        <f t="shared" si="2"/>
        <v>13371.032258064517</v>
      </c>
      <c r="Q43" s="22"/>
      <c r="R43" s="15" t="s">
        <v>57</v>
      </c>
      <c r="S43" s="15" t="s">
        <v>117</v>
      </c>
      <c r="T43" s="15" t="s">
        <v>44</v>
      </c>
      <c r="U43" s="15" t="s">
        <v>118</v>
      </c>
    </row>
    <row r="44" spans="1:21" s="3" customFormat="1" ht="24.75" customHeight="1">
      <c r="A44" s="21">
        <v>34</v>
      </c>
      <c r="B44" s="10">
        <v>1014143645</v>
      </c>
      <c r="C44" s="14" t="s">
        <v>306</v>
      </c>
      <c r="D44" s="14" t="s">
        <v>307</v>
      </c>
      <c r="E44" s="25" t="s">
        <v>26</v>
      </c>
      <c r="F44" s="11">
        <v>25</v>
      </c>
      <c r="G44" s="11">
        <v>4</v>
      </c>
      <c r="H44" s="1">
        <v>0</v>
      </c>
      <c r="I44" s="1">
        <v>1</v>
      </c>
      <c r="J44" s="2">
        <f t="shared" si="4"/>
        <v>30</v>
      </c>
      <c r="K44" s="2">
        <v>16064</v>
      </c>
      <c r="L44" s="2"/>
      <c r="M44" s="2">
        <f t="shared" si="5"/>
        <v>15545.806451612905</v>
      </c>
      <c r="N44" s="1">
        <f t="shared" si="3"/>
        <v>117</v>
      </c>
      <c r="O44" s="1">
        <v>0</v>
      </c>
      <c r="P44" s="2">
        <f t="shared" si="2"/>
        <v>15428.806451612905</v>
      </c>
      <c r="Q44" s="22"/>
      <c r="R44" s="15" t="s">
        <v>62</v>
      </c>
      <c r="S44" s="15" t="s">
        <v>308</v>
      </c>
      <c r="T44" s="15" t="s">
        <v>309</v>
      </c>
      <c r="U44" s="15" t="s">
        <v>91</v>
      </c>
    </row>
    <row r="45" spans="1:21" s="3" customFormat="1" ht="24.75" customHeight="1">
      <c r="A45" s="21">
        <v>35</v>
      </c>
      <c r="B45" s="10">
        <v>2214639296</v>
      </c>
      <c r="C45" s="14" t="s">
        <v>79</v>
      </c>
      <c r="D45" s="14" t="s">
        <v>83</v>
      </c>
      <c r="E45" s="25" t="s">
        <v>26</v>
      </c>
      <c r="F45" s="11">
        <v>24</v>
      </c>
      <c r="G45" s="11">
        <v>4</v>
      </c>
      <c r="H45" s="1">
        <v>0</v>
      </c>
      <c r="I45" s="1">
        <v>1</v>
      </c>
      <c r="J45" s="2">
        <f t="shared" si="4"/>
        <v>29</v>
      </c>
      <c r="K45" s="2">
        <v>16064</v>
      </c>
      <c r="L45" s="2"/>
      <c r="M45" s="2">
        <f t="shared" si="5"/>
        <v>15027.612903225809</v>
      </c>
      <c r="N45" s="1">
        <f t="shared" si="3"/>
        <v>113</v>
      </c>
      <c r="O45" s="1">
        <v>0</v>
      </c>
      <c r="P45" s="2">
        <f t="shared" si="2"/>
        <v>14914.612903225809</v>
      </c>
      <c r="Q45" s="22"/>
      <c r="R45" s="15" t="s">
        <v>48</v>
      </c>
      <c r="S45" s="15" t="s">
        <v>92</v>
      </c>
      <c r="T45" s="15" t="s">
        <v>93</v>
      </c>
      <c r="U45" s="15" t="s">
        <v>94</v>
      </c>
    </row>
    <row r="46" spans="1:21" s="3" customFormat="1" ht="24.75" customHeight="1">
      <c r="A46" s="21">
        <v>36</v>
      </c>
      <c r="B46" s="10">
        <v>2214726280</v>
      </c>
      <c r="C46" s="14" t="s">
        <v>134</v>
      </c>
      <c r="D46" s="14" t="s">
        <v>142</v>
      </c>
      <c r="E46" s="25" t="s">
        <v>26</v>
      </c>
      <c r="F46" s="11">
        <v>26</v>
      </c>
      <c r="G46" s="11">
        <v>4</v>
      </c>
      <c r="H46" s="1">
        <v>0</v>
      </c>
      <c r="I46" s="1">
        <v>1</v>
      </c>
      <c r="J46" s="2">
        <f t="shared" si="4"/>
        <v>31</v>
      </c>
      <c r="K46" s="2">
        <v>16064</v>
      </c>
      <c r="L46" s="2"/>
      <c r="M46" s="2">
        <f t="shared" si="5"/>
        <v>16064.000000000002</v>
      </c>
      <c r="N46" s="1">
        <f t="shared" si="3"/>
        <v>121</v>
      </c>
      <c r="O46" s="1">
        <v>0</v>
      </c>
      <c r="P46" s="2">
        <f t="shared" si="2"/>
        <v>15943.000000000002</v>
      </c>
      <c r="Q46" s="22"/>
      <c r="R46" s="15" t="s">
        <v>57</v>
      </c>
      <c r="S46" s="15" t="s">
        <v>159</v>
      </c>
      <c r="T46" s="15" t="s">
        <v>160</v>
      </c>
      <c r="U46" s="15" t="s">
        <v>161</v>
      </c>
    </row>
    <row r="47" spans="1:21" s="3" customFormat="1" ht="24.75" customHeight="1">
      <c r="A47" s="21">
        <v>37</v>
      </c>
      <c r="B47" s="10">
        <v>1013940260</v>
      </c>
      <c r="C47" s="14" t="s">
        <v>124</v>
      </c>
      <c r="D47" s="14" t="s">
        <v>137</v>
      </c>
      <c r="E47" s="25" t="s">
        <v>26</v>
      </c>
      <c r="F47" s="11">
        <v>23</v>
      </c>
      <c r="G47" s="11">
        <v>4</v>
      </c>
      <c r="H47" s="1">
        <v>0</v>
      </c>
      <c r="I47" s="1">
        <v>1</v>
      </c>
      <c r="J47" s="2">
        <f t="shared" si="4"/>
        <v>28</v>
      </c>
      <c r="K47" s="2">
        <v>16064</v>
      </c>
      <c r="L47" s="2"/>
      <c r="M47" s="2">
        <f t="shared" si="5"/>
        <v>14509.419354838712</v>
      </c>
      <c r="N47" s="1">
        <f t="shared" si="3"/>
        <v>109</v>
      </c>
      <c r="O47" s="1">
        <v>0</v>
      </c>
      <c r="P47" s="2">
        <f t="shared" si="2"/>
        <v>14400.419354838712</v>
      </c>
      <c r="Q47" s="22"/>
      <c r="R47" s="15" t="s">
        <v>59</v>
      </c>
      <c r="S47" s="15" t="s">
        <v>147</v>
      </c>
      <c r="T47" s="15" t="s">
        <v>148</v>
      </c>
      <c r="U47" s="15" t="s">
        <v>149</v>
      </c>
    </row>
    <row r="48" spans="1:21" s="3" customFormat="1" ht="24.75" customHeight="1">
      <c r="A48" s="21">
        <v>38</v>
      </c>
      <c r="B48" s="10">
        <v>2214476132</v>
      </c>
      <c r="C48" s="14" t="s">
        <v>125</v>
      </c>
      <c r="D48" s="14" t="s">
        <v>138</v>
      </c>
      <c r="E48" s="25" t="s">
        <v>26</v>
      </c>
      <c r="F48" s="11">
        <v>26</v>
      </c>
      <c r="G48" s="11">
        <v>4</v>
      </c>
      <c r="H48" s="1">
        <v>0</v>
      </c>
      <c r="I48" s="1">
        <v>1</v>
      </c>
      <c r="J48" s="2">
        <f t="shared" si="4"/>
        <v>31</v>
      </c>
      <c r="K48" s="2">
        <v>16064</v>
      </c>
      <c r="L48" s="2"/>
      <c r="M48" s="2">
        <f t="shared" si="5"/>
        <v>16064.000000000002</v>
      </c>
      <c r="N48" s="1">
        <f t="shared" si="3"/>
        <v>121</v>
      </c>
      <c r="O48" s="1">
        <v>0</v>
      </c>
      <c r="P48" s="2">
        <f t="shared" si="2"/>
        <v>15943.000000000002</v>
      </c>
      <c r="Q48" s="22"/>
      <c r="R48" s="15" t="s">
        <v>45</v>
      </c>
      <c r="S48" s="15" t="s">
        <v>191</v>
      </c>
      <c r="T48" s="15" t="s">
        <v>73</v>
      </c>
      <c r="U48" s="15" t="s">
        <v>74</v>
      </c>
    </row>
    <row r="49" spans="1:21" s="3" customFormat="1" ht="24.75" customHeight="1">
      <c r="A49" s="21">
        <v>39</v>
      </c>
      <c r="B49" s="10">
        <v>2214811856</v>
      </c>
      <c r="C49" s="14" t="s">
        <v>358</v>
      </c>
      <c r="D49" s="14" t="s">
        <v>359</v>
      </c>
      <c r="E49" s="25" t="s">
        <v>26</v>
      </c>
      <c r="F49" s="11">
        <v>25</v>
      </c>
      <c r="G49" s="11">
        <v>4</v>
      </c>
      <c r="H49" s="1">
        <v>0</v>
      </c>
      <c r="I49" s="1">
        <v>1</v>
      </c>
      <c r="J49" s="2">
        <f t="shared" si="4"/>
        <v>30</v>
      </c>
      <c r="K49" s="2">
        <v>16064</v>
      </c>
      <c r="L49" s="2"/>
      <c r="M49" s="2">
        <f t="shared" si="5"/>
        <v>15545.806451612905</v>
      </c>
      <c r="N49" s="1">
        <f t="shared" si="3"/>
        <v>117</v>
      </c>
      <c r="O49" s="1">
        <v>0</v>
      </c>
      <c r="P49" s="2">
        <f t="shared" si="2"/>
        <v>15428.806451612905</v>
      </c>
      <c r="Q49" s="22"/>
      <c r="R49" s="15" t="s">
        <v>31</v>
      </c>
      <c r="S49" s="15" t="s">
        <v>364</v>
      </c>
      <c r="T49" s="15" t="s">
        <v>157</v>
      </c>
      <c r="U49" s="15" t="s">
        <v>158</v>
      </c>
    </row>
    <row r="50" spans="1:21" s="3" customFormat="1" ht="24.75" customHeight="1">
      <c r="A50" s="21">
        <v>40</v>
      </c>
      <c r="B50" s="10">
        <v>2214812014</v>
      </c>
      <c r="C50" s="14" t="s">
        <v>360</v>
      </c>
      <c r="D50" s="14" t="s">
        <v>361</v>
      </c>
      <c r="E50" s="25" t="s">
        <v>26</v>
      </c>
      <c r="F50" s="11">
        <v>18</v>
      </c>
      <c r="G50" s="11">
        <v>3</v>
      </c>
      <c r="H50" s="1">
        <v>0</v>
      </c>
      <c r="I50" s="1">
        <v>1</v>
      </c>
      <c r="J50" s="2">
        <f t="shared" si="4"/>
        <v>22</v>
      </c>
      <c r="K50" s="2">
        <v>16064</v>
      </c>
      <c r="L50" s="2"/>
      <c r="M50" s="2">
        <f t="shared" si="5"/>
        <v>11400.25806451613</v>
      </c>
      <c r="N50" s="1">
        <f t="shared" si="3"/>
        <v>86</v>
      </c>
      <c r="O50" s="1">
        <v>0</v>
      </c>
      <c r="P50" s="2">
        <f t="shared" si="2"/>
        <v>11314.25806451613</v>
      </c>
      <c r="Q50" s="22"/>
      <c r="R50" s="15" t="s">
        <v>31</v>
      </c>
      <c r="S50" s="15" t="s">
        <v>365</v>
      </c>
      <c r="T50" s="15" t="s">
        <v>366</v>
      </c>
      <c r="U50" s="15" t="s">
        <v>367</v>
      </c>
    </row>
    <row r="51" spans="1:21" s="3" customFormat="1" ht="24.75" customHeight="1">
      <c r="A51" s="21">
        <v>41</v>
      </c>
      <c r="B51" s="10">
        <v>2214603449</v>
      </c>
      <c r="C51" s="14" t="s">
        <v>126</v>
      </c>
      <c r="D51" s="14" t="s">
        <v>379</v>
      </c>
      <c r="E51" s="25" t="s">
        <v>26</v>
      </c>
      <c r="F51" s="11">
        <v>26</v>
      </c>
      <c r="G51" s="11">
        <v>4</v>
      </c>
      <c r="H51" s="1">
        <v>0</v>
      </c>
      <c r="I51" s="1">
        <v>1</v>
      </c>
      <c r="J51" s="2">
        <f t="shared" si="4"/>
        <v>31</v>
      </c>
      <c r="K51" s="2">
        <v>16064</v>
      </c>
      <c r="L51" s="2"/>
      <c r="M51" s="2">
        <f t="shared" si="5"/>
        <v>16064.000000000002</v>
      </c>
      <c r="N51" s="1">
        <f t="shared" si="3"/>
        <v>121</v>
      </c>
      <c r="O51" s="1">
        <v>0</v>
      </c>
      <c r="P51" s="2">
        <f>M51-N51-O51</f>
        <v>15943.000000000002</v>
      </c>
      <c r="Q51" s="22"/>
      <c r="R51" s="15" t="s">
        <v>48</v>
      </c>
      <c r="S51" s="15" t="s">
        <v>150</v>
      </c>
      <c r="T51" s="15" t="s">
        <v>49</v>
      </c>
      <c r="U51" s="15" t="s">
        <v>192</v>
      </c>
    </row>
    <row r="52" spans="1:21" s="3" customFormat="1" ht="24.75" customHeight="1">
      <c r="A52" s="21">
        <v>42</v>
      </c>
      <c r="B52" s="10">
        <v>2017149123</v>
      </c>
      <c r="C52" s="14" t="s">
        <v>64</v>
      </c>
      <c r="D52" s="14" t="s">
        <v>139</v>
      </c>
      <c r="E52" s="25" t="s">
        <v>26</v>
      </c>
      <c r="F52" s="11">
        <v>26</v>
      </c>
      <c r="G52" s="11">
        <v>4</v>
      </c>
      <c r="H52" s="1">
        <v>0</v>
      </c>
      <c r="I52" s="1">
        <v>1</v>
      </c>
      <c r="J52" s="2">
        <f t="shared" si="4"/>
        <v>31</v>
      </c>
      <c r="K52" s="2">
        <v>16064</v>
      </c>
      <c r="L52" s="2"/>
      <c r="M52" s="2">
        <f t="shared" si="5"/>
        <v>16064.000000000002</v>
      </c>
      <c r="N52" s="1">
        <f t="shared" si="3"/>
        <v>121</v>
      </c>
      <c r="O52" s="1">
        <v>0</v>
      </c>
      <c r="P52" s="2">
        <f t="shared" si="2"/>
        <v>15943.000000000002</v>
      </c>
      <c r="Q52" s="22"/>
      <c r="R52" s="15" t="s">
        <v>57</v>
      </c>
      <c r="S52" s="15" t="s">
        <v>151</v>
      </c>
      <c r="T52" s="15" t="s">
        <v>152</v>
      </c>
      <c r="U52" s="15" t="s">
        <v>58</v>
      </c>
    </row>
    <row r="53" spans="1:21" s="3" customFormat="1" ht="24.75" customHeight="1">
      <c r="A53" s="21">
        <v>43</v>
      </c>
      <c r="B53" s="10">
        <v>2214732055</v>
      </c>
      <c r="C53" s="14" t="s">
        <v>170</v>
      </c>
      <c r="D53" s="14" t="s">
        <v>171</v>
      </c>
      <c r="E53" s="25" t="s">
        <v>26</v>
      </c>
      <c r="F53" s="11">
        <v>26</v>
      </c>
      <c r="G53" s="11">
        <v>4</v>
      </c>
      <c r="H53" s="1">
        <v>0</v>
      </c>
      <c r="I53" s="1">
        <v>1</v>
      </c>
      <c r="J53" s="2">
        <f t="shared" si="4"/>
        <v>31</v>
      </c>
      <c r="K53" s="2">
        <v>16064</v>
      </c>
      <c r="L53" s="2"/>
      <c r="M53" s="2">
        <f t="shared" si="5"/>
        <v>16064.000000000002</v>
      </c>
      <c r="N53" s="1">
        <f t="shared" si="3"/>
        <v>121</v>
      </c>
      <c r="O53" s="1">
        <v>0</v>
      </c>
      <c r="P53" s="2">
        <f t="shared" si="2"/>
        <v>15943.000000000002</v>
      </c>
      <c r="Q53" s="22"/>
      <c r="R53" s="15" t="s">
        <v>45</v>
      </c>
      <c r="S53" s="15" t="s">
        <v>241</v>
      </c>
      <c r="T53" s="15" t="s">
        <v>73</v>
      </c>
      <c r="U53" s="15" t="s">
        <v>74</v>
      </c>
    </row>
    <row r="54" spans="1:21" s="3" customFormat="1" ht="24.75" customHeight="1">
      <c r="A54" s="21">
        <v>44</v>
      </c>
      <c r="B54" s="10">
        <v>2214733455</v>
      </c>
      <c r="C54" s="14" t="s">
        <v>172</v>
      </c>
      <c r="D54" s="14" t="s">
        <v>173</v>
      </c>
      <c r="E54" s="25" t="s">
        <v>26</v>
      </c>
      <c r="F54" s="11">
        <v>26</v>
      </c>
      <c r="G54" s="11">
        <v>4</v>
      </c>
      <c r="H54" s="1">
        <v>0</v>
      </c>
      <c r="I54" s="1">
        <v>1</v>
      </c>
      <c r="J54" s="2">
        <f t="shared" si="4"/>
        <v>31</v>
      </c>
      <c r="K54" s="2">
        <v>16064</v>
      </c>
      <c r="L54" s="2"/>
      <c r="M54" s="2">
        <f t="shared" si="5"/>
        <v>16064.000000000002</v>
      </c>
      <c r="N54" s="1">
        <f t="shared" si="3"/>
        <v>121</v>
      </c>
      <c r="O54" s="1">
        <v>0</v>
      </c>
      <c r="P54" s="2">
        <f t="shared" si="2"/>
        <v>15943.000000000002</v>
      </c>
      <c r="Q54" s="22"/>
      <c r="R54" s="15" t="s">
        <v>48</v>
      </c>
      <c r="S54" s="15" t="s">
        <v>185</v>
      </c>
      <c r="T54" s="15" t="s">
        <v>186</v>
      </c>
      <c r="U54" s="15" t="s">
        <v>187</v>
      </c>
    </row>
    <row r="55" spans="1:21" s="3" customFormat="1" ht="24.75" customHeight="1">
      <c r="A55" s="21">
        <v>45</v>
      </c>
      <c r="B55" s="10">
        <v>2214649341</v>
      </c>
      <c r="C55" s="14" t="s">
        <v>175</v>
      </c>
      <c r="D55" s="14" t="s">
        <v>176</v>
      </c>
      <c r="E55" s="25" t="s">
        <v>26</v>
      </c>
      <c r="F55" s="11">
        <v>22</v>
      </c>
      <c r="G55" s="11">
        <v>3</v>
      </c>
      <c r="H55" s="1">
        <v>0</v>
      </c>
      <c r="I55" s="1">
        <v>1</v>
      </c>
      <c r="J55" s="2">
        <f t="shared" si="4"/>
        <v>26</v>
      </c>
      <c r="K55" s="2">
        <v>16064</v>
      </c>
      <c r="L55" s="2"/>
      <c r="M55" s="2">
        <f t="shared" si="5"/>
        <v>13473.032258064517</v>
      </c>
      <c r="N55" s="1">
        <f t="shared" si="3"/>
        <v>102</v>
      </c>
      <c r="O55" s="1">
        <v>0</v>
      </c>
      <c r="P55" s="2">
        <f t="shared" si="2"/>
        <v>13371.032258064517</v>
      </c>
      <c r="Q55" s="22"/>
      <c r="R55" s="15" t="s">
        <v>42</v>
      </c>
      <c r="S55" s="15" t="s">
        <v>188</v>
      </c>
      <c r="T55" s="15" t="s">
        <v>189</v>
      </c>
      <c r="U55" s="15" t="s">
        <v>190</v>
      </c>
    </row>
    <row r="56" spans="1:21" s="41" customFormat="1" ht="24.75" customHeight="1">
      <c r="A56" s="21">
        <v>46</v>
      </c>
      <c r="B56" s="25">
        <v>2214642891</v>
      </c>
      <c r="C56" s="26" t="s">
        <v>35</v>
      </c>
      <c r="D56" s="26" t="s">
        <v>193</v>
      </c>
      <c r="E56" s="25" t="s">
        <v>26</v>
      </c>
      <c r="F56" s="11">
        <v>24</v>
      </c>
      <c r="G56" s="11">
        <v>4</v>
      </c>
      <c r="H56" s="42">
        <v>0</v>
      </c>
      <c r="I56" s="1">
        <v>1</v>
      </c>
      <c r="J56" s="27">
        <f t="shared" si="4"/>
        <v>29</v>
      </c>
      <c r="K56" s="27">
        <v>16064</v>
      </c>
      <c r="L56" s="27"/>
      <c r="M56" s="27">
        <f t="shared" si="5"/>
        <v>15027.612903225809</v>
      </c>
      <c r="N56" s="42">
        <f t="shared" si="3"/>
        <v>113</v>
      </c>
      <c r="O56" s="42">
        <v>0</v>
      </c>
      <c r="P56" s="27">
        <f t="shared" si="2"/>
        <v>14914.612903225809</v>
      </c>
      <c r="Q56" s="22"/>
      <c r="R56" s="40" t="s">
        <v>31</v>
      </c>
      <c r="S56" s="40" t="s">
        <v>213</v>
      </c>
      <c r="T56" s="40" t="s">
        <v>39</v>
      </c>
      <c r="U56" s="40" t="s">
        <v>40</v>
      </c>
    </row>
    <row r="57" spans="1:21" s="3" customFormat="1" ht="24.75" customHeight="1">
      <c r="A57" s="21">
        <v>47</v>
      </c>
      <c r="B57" s="25">
        <v>2214805046</v>
      </c>
      <c r="C57" s="26" t="s">
        <v>310</v>
      </c>
      <c r="D57" s="26" t="s">
        <v>311</v>
      </c>
      <c r="E57" s="25" t="s">
        <v>26</v>
      </c>
      <c r="F57" s="11">
        <v>22</v>
      </c>
      <c r="G57" s="11">
        <v>3</v>
      </c>
      <c r="H57" s="42">
        <v>0</v>
      </c>
      <c r="I57" s="1">
        <v>1</v>
      </c>
      <c r="J57" s="27">
        <f t="shared" si="4"/>
        <v>26</v>
      </c>
      <c r="K57" s="27">
        <v>16064</v>
      </c>
      <c r="L57" s="27"/>
      <c r="M57" s="27">
        <f t="shared" si="5"/>
        <v>13473.032258064517</v>
      </c>
      <c r="N57" s="42">
        <f t="shared" si="3"/>
        <v>102</v>
      </c>
      <c r="O57" s="42">
        <v>0</v>
      </c>
      <c r="P57" s="27">
        <f t="shared" si="2"/>
        <v>13371.032258064517</v>
      </c>
      <c r="Q57" s="22"/>
      <c r="R57" s="15" t="s">
        <v>31</v>
      </c>
      <c r="S57" s="15" t="s">
        <v>325</v>
      </c>
      <c r="T57" s="15" t="s">
        <v>323</v>
      </c>
      <c r="U57" s="15" t="s">
        <v>324</v>
      </c>
    </row>
    <row r="58" spans="1:21" s="28" customFormat="1" ht="24.75" customHeight="1">
      <c r="A58" s="21">
        <v>48</v>
      </c>
      <c r="B58" s="25">
        <v>1013752164</v>
      </c>
      <c r="C58" s="26" t="s">
        <v>168</v>
      </c>
      <c r="D58" s="26" t="s">
        <v>169</v>
      </c>
      <c r="E58" s="25" t="s">
        <v>26</v>
      </c>
      <c r="F58" s="11">
        <v>26</v>
      </c>
      <c r="G58" s="11">
        <v>4</v>
      </c>
      <c r="H58" s="42">
        <v>0</v>
      </c>
      <c r="I58" s="1">
        <v>1</v>
      </c>
      <c r="J58" s="27">
        <f t="shared" si="4"/>
        <v>31</v>
      </c>
      <c r="K58" s="27">
        <v>16064</v>
      </c>
      <c r="L58" s="27"/>
      <c r="M58" s="27">
        <f t="shared" si="5"/>
        <v>16064.000000000002</v>
      </c>
      <c r="N58" s="42">
        <f t="shared" si="3"/>
        <v>121</v>
      </c>
      <c r="O58" s="42">
        <v>0</v>
      </c>
      <c r="P58" s="27">
        <f t="shared" si="2"/>
        <v>15943.000000000002</v>
      </c>
      <c r="Q58" s="22"/>
      <c r="R58" s="15" t="s">
        <v>62</v>
      </c>
      <c r="S58" s="15" t="s">
        <v>181</v>
      </c>
      <c r="T58" s="15" t="s">
        <v>182</v>
      </c>
      <c r="U58" s="15" t="s">
        <v>183</v>
      </c>
    </row>
    <row r="59" spans="1:21" s="41" customFormat="1" ht="24.75" customHeight="1">
      <c r="A59" s="21">
        <v>49</v>
      </c>
      <c r="B59" s="25">
        <v>2214852455</v>
      </c>
      <c r="C59" s="26" t="s">
        <v>464</v>
      </c>
      <c r="D59" s="26" t="s">
        <v>267</v>
      </c>
      <c r="E59" s="25" t="s">
        <v>26</v>
      </c>
      <c r="F59" s="11">
        <v>23</v>
      </c>
      <c r="G59" s="11">
        <v>3</v>
      </c>
      <c r="H59" s="42">
        <v>0</v>
      </c>
      <c r="I59" s="1">
        <v>1</v>
      </c>
      <c r="J59" s="27">
        <f t="shared" si="4"/>
        <v>27</v>
      </c>
      <c r="K59" s="27">
        <v>16064</v>
      </c>
      <c r="L59" s="27"/>
      <c r="M59" s="27">
        <f t="shared" si="5"/>
        <v>13991.225806451614</v>
      </c>
      <c r="N59" s="42">
        <f t="shared" si="3"/>
        <v>105</v>
      </c>
      <c r="O59" s="42">
        <v>0</v>
      </c>
      <c r="P59" s="27">
        <f t="shared" si="2"/>
        <v>13886.225806451614</v>
      </c>
      <c r="Q59" s="22"/>
      <c r="R59" s="40" t="s">
        <v>252</v>
      </c>
      <c r="S59" s="40" t="s">
        <v>465</v>
      </c>
      <c r="T59" s="40" t="s">
        <v>278</v>
      </c>
      <c r="U59" s="40" t="s">
        <v>279</v>
      </c>
    </row>
    <row r="60" spans="1:21" s="3" customFormat="1" ht="24.75" customHeight="1">
      <c r="A60" s="21">
        <v>50</v>
      </c>
      <c r="B60" s="10">
        <v>2214805050</v>
      </c>
      <c r="C60" s="14" t="s">
        <v>314</v>
      </c>
      <c r="D60" s="14" t="s">
        <v>315</v>
      </c>
      <c r="E60" s="25" t="s">
        <v>26</v>
      </c>
      <c r="F60" s="11">
        <v>26</v>
      </c>
      <c r="G60" s="11">
        <v>4</v>
      </c>
      <c r="H60" s="1">
        <v>0</v>
      </c>
      <c r="I60" s="1">
        <v>1</v>
      </c>
      <c r="J60" s="2">
        <f t="shared" si="4"/>
        <v>31</v>
      </c>
      <c r="K60" s="2">
        <v>16064</v>
      </c>
      <c r="L60" s="2"/>
      <c r="M60" s="2">
        <f t="shared" si="5"/>
        <v>16064.000000000002</v>
      </c>
      <c r="N60" s="1">
        <f t="shared" si="3"/>
        <v>121</v>
      </c>
      <c r="O60" s="1">
        <v>0</v>
      </c>
      <c r="P60" s="2">
        <f t="shared" si="2"/>
        <v>15943.000000000002</v>
      </c>
      <c r="Q60" s="22"/>
      <c r="R60" s="15" t="s">
        <v>48</v>
      </c>
      <c r="S60" s="15" t="s">
        <v>329</v>
      </c>
      <c r="T60" s="15" t="s">
        <v>75</v>
      </c>
      <c r="U60" s="15" t="s">
        <v>330</v>
      </c>
    </row>
    <row r="61" spans="1:21" s="3" customFormat="1" ht="24.75" customHeight="1">
      <c r="A61" s="21">
        <v>51</v>
      </c>
      <c r="B61" s="10">
        <v>2214805054</v>
      </c>
      <c r="C61" s="14" t="s">
        <v>83</v>
      </c>
      <c r="D61" s="14" t="s">
        <v>316</v>
      </c>
      <c r="E61" s="25" t="s">
        <v>26</v>
      </c>
      <c r="F61" s="11">
        <v>23</v>
      </c>
      <c r="G61" s="11">
        <v>4</v>
      </c>
      <c r="H61" s="1">
        <v>0</v>
      </c>
      <c r="I61" s="1">
        <v>1</v>
      </c>
      <c r="J61" s="2">
        <f t="shared" si="4"/>
        <v>28</v>
      </c>
      <c r="K61" s="2">
        <v>16064</v>
      </c>
      <c r="L61" s="2"/>
      <c r="M61" s="2">
        <f t="shared" si="5"/>
        <v>14509.419354838712</v>
      </c>
      <c r="N61" s="1">
        <f t="shared" si="3"/>
        <v>109</v>
      </c>
      <c r="O61" s="1">
        <v>0</v>
      </c>
      <c r="P61" s="2">
        <f t="shared" si="2"/>
        <v>14400.419354838712</v>
      </c>
      <c r="Q61" s="22"/>
      <c r="R61" s="15" t="s">
        <v>57</v>
      </c>
      <c r="S61" s="15" t="s">
        <v>331</v>
      </c>
      <c r="T61" s="15" t="s">
        <v>90</v>
      </c>
      <c r="U61" s="15" t="s">
        <v>58</v>
      </c>
    </row>
    <row r="62" spans="1:21" s="3" customFormat="1" ht="24.75" customHeight="1">
      <c r="A62" s="21">
        <v>52</v>
      </c>
      <c r="B62" s="10">
        <v>2214805058</v>
      </c>
      <c r="C62" s="14" t="s">
        <v>317</v>
      </c>
      <c r="D62" s="14" t="s">
        <v>318</v>
      </c>
      <c r="E62" s="25" t="s">
        <v>26</v>
      </c>
      <c r="F62" s="11">
        <v>26</v>
      </c>
      <c r="G62" s="11">
        <v>4</v>
      </c>
      <c r="H62" s="1">
        <v>0</v>
      </c>
      <c r="I62" s="1">
        <v>1</v>
      </c>
      <c r="J62" s="2">
        <f t="shared" si="4"/>
        <v>31</v>
      </c>
      <c r="K62" s="2">
        <v>16064</v>
      </c>
      <c r="L62" s="2"/>
      <c r="M62" s="2">
        <f t="shared" si="5"/>
        <v>16064.000000000002</v>
      </c>
      <c r="N62" s="1">
        <f t="shared" si="3"/>
        <v>121</v>
      </c>
      <c r="O62" s="1">
        <v>0</v>
      </c>
      <c r="P62" s="2">
        <f>M62-N62-O62</f>
        <v>15943.000000000002</v>
      </c>
      <c r="Q62" s="22"/>
      <c r="R62" s="15" t="s">
        <v>48</v>
      </c>
      <c r="S62" s="15" t="s">
        <v>332</v>
      </c>
      <c r="T62" s="15" t="s">
        <v>333</v>
      </c>
      <c r="U62" s="15" t="s">
        <v>334</v>
      </c>
    </row>
    <row r="63" spans="1:21" s="3" customFormat="1" ht="24.75" customHeight="1">
      <c r="A63" s="21">
        <v>53</v>
      </c>
      <c r="B63" s="10">
        <v>2214805068</v>
      </c>
      <c r="C63" s="14" t="s">
        <v>319</v>
      </c>
      <c r="D63" s="14" t="s">
        <v>320</v>
      </c>
      <c r="E63" s="25" t="s">
        <v>26</v>
      </c>
      <c r="F63" s="11">
        <v>22</v>
      </c>
      <c r="G63" s="11">
        <v>3</v>
      </c>
      <c r="H63" s="1">
        <v>0</v>
      </c>
      <c r="I63" s="1">
        <v>1</v>
      </c>
      <c r="J63" s="2">
        <f t="shared" si="4"/>
        <v>26</v>
      </c>
      <c r="K63" s="2">
        <v>16064</v>
      </c>
      <c r="L63" s="2"/>
      <c r="M63" s="2">
        <f t="shared" si="5"/>
        <v>13473.032258064517</v>
      </c>
      <c r="N63" s="1">
        <f t="shared" si="3"/>
        <v>102</v>
      </c>
      <c r="O63" s="1">
        <v>0</v>
      </c>
      <c r="P63" s="2">
        <f t="shared" si="2"/>
        <v>13371.032258064517</v>
      </c>
      <c r="Q63" s="22"/>
      <c r="R63" s="15" t="s">
        <v>29</v>
      </c>
      <c r="S63" s="15" t="s">
        <v>335</v>
      </c>
      <c r="T63" s="15" t="s">
        <v>336</v>
      </c>
      <c r="U63" s="15" t="s">
        <v>337</v>
      </c>
    </row>
    <row r="64" spans="1:21" s="3" customFormat="1" ht="24.75" customHeight="1">
      <c r="A64" s="21">
        <v>54</v>
      </c>
      <c r="B64" s="10">
        <v>2214599340</v>
      </c>
      <c r="C64" s="14" t="s">
        <v>398</v>
      </c>
      <c r="D64" s="14" t="s">
        <v>403</v>
      </c>
      <c r="E64" s="25" t="s">
        <v>26</v>
      </c>
      <c r="F64" s="11">
        <v>18</v>
      </c>
      <c r="G64" s="11">
        <v>3</v>
      </c>
      <c r="H64" s="1">
        <v>0</v>
      </c>
      <c r="I64" s="1">
        <v>1</v>
      </c>
      <c r="J64" s="2">
        <f t="shared" si="4"/>
        <v>22</v>
      </c>
      <c r="K64" s="2">
        <v>16064</v>
      </c>
      <c r="L64" s="2"/>
      <c r="M64" s="2">
        <f t="shared" si="5"/>
        <v>11400.25806451613</v>
      </c>
      <c r="N64" s="1">
        <f t="shared" si="3"/>
        <v>86</v>
      </c>
      <c r="O64" s="1">
        <v>0</v>
      </c>
      <c r="P64" s="2">
        <f t="shared" si="2"/>
        <v>11314.25806451613</v>
      </c>
      <c r="Q64" s="22"/>
      <c r="R64" s="15" t="s">
        <v>48</v>
      </c>
      <c r="S64" s="15" t="s">
        <v>407</v>
      </c>
      <c r="T64" s="15" t="s">
        <v>408</v>
      </c>
      <c r="U64" s="15" t="s">
        <v>409</v>
      </c>
    </row>
    <row r="65" spans="1:21" s="3" customFormat="1" ht="24.75" customHeight="1">
      <c r="A65" s="21">
        <v>55</v>
      </c>
      <c r="B65" s="10">
        <v>2214706333</v>
      </c>
      <c r="C65" s="14" t="s">
        <v>36</v>
      </c>
      <c r="D65" s="14" t="s">
        <v>404</v>
      </c>
      <c r="E65" s="25" t="s">
        <v>26</v>
      </c>
      <c r="F65" s="11">
        <v>21</v>
      </c>
      <c r="G65" s="11">
        <v>3</v>
      </c>
      <c r="H65" s="1">
        <v>0</v>
      </c>
      <c r="I65" s="1">
        <v>1</v>
      </c>
      <c r="J65" s="2">
        <f t="shared" si="4"/>
        <v>25</v>
      </c>
      <c r="K65" s="2">
        <v>16064</v>
      </c>
      <c r="L65" s="2"/>
      <c r="M65" s="2">
        <f t="shared" si="5"/>
        <v>12954.83870967742</v>
      </c>
      <c r="N65" s="1">
        <f t="shared" si="3"/>
        <v>98</v>
      </c>
      <c r="O65" s="1">
        <v>0</v>
      </c>
      <c r="P65" s="2">
        <f t="shared" si="2"/>
        <v>12856.83870967742</v>
      </c>
      <c r="Q65" s="22"/>
      <c r="R65" s="15" t="s">
        <v>410</v>
      </c>
      <c r="S65" s="15" t="s">
        <v>411</v>
      </c>
      <c r="T65" s="15" t="s">
        <v>412</v>
      </c>
      <c r="U65" s="15" t="s">
        <v>413</v>
      </c>
    </row>
    <row r="66" spans="1:21" s="3" customFormat="1" ht="24.75" customHeight="1">
      <c r="A66" s="21">
        <v>56</v>
      </c>
      <c r="B66" s="10">
        <v>2214647410</v>
      </c>
      <c r="C66" s="14" t="s">
        <v>401</v>
      </c>
      <c r="D66" s="14" t="s">
        <v>406</v>
      </c>
      <c r="E66" s="25" t="s">
        <v>26</v>
      </c>
      <c r="F66" s="11">
        <v>26</v>
      </c>
      <c r="G66" s="11">
        <v>4</v>
      </c>
      <c r="H66" s="1">
        <v>0</v>
      </c>
      <c r="I66" s="1">
        <v>1</v>
      </c>
      <c r="J66" s="2">
        <f t="shared" si="4"/>
        <v>31</v>
      </c>
      <c r="K66" s="2">
        <v>16064</v>
      </c>
      <c r="L66" s="2"/>
      <c r="M66" s="2">
        <f t="shared" si="5"/>
        <v>16064.000000000002</v>
      </c>
      <c r="N66" s="1">
        <f>ROUNDUP(M66*0.75%,0)</f>
        <v>121</v>
      </c>
      <c r="O66" s="1">
        <v>0</v>
      </c>
      <c r="P66" s="2">
        <f t="shared" si="2"/>
        <v>15943.000000000002</v>
      </c>
      <c r="Q66" s="22"/>
      <c r="R66" s="15" t="s">
        <v>31</v>
      </c>
      <c r="S66" s="15" t="s">
        <v>418</v>
      </c>
      <c r="T66" s="15" t="s">
        <v>419</v>
      </c>
      <c r="U66" s="15" t="s">
        <v>420</v>
      </c>
    </row>
    <row r="67" spans="1:21" s="3" customFormat="1" ht="24.75" customHeight="1">
      <c r="A67" s="21">
        <v>57</v>
      </c>
      <c r="B67" s="10">
        <v>1014254556</v>
      </c>
      <c r="C67" s="14" t="s">
        <v>402</v>
      </c>
      <c r="D67" s="14" t="s">
        <v>382</v>
      </c>
      <c r="E67" s="25" t="s">
        <v>26</v>
      </c>
      <c r="F67" s="11">
        <v>17</v>
      </c>
      <c r="G67" s="11">
        <v>3</v>
      </c>
      <c r="H67" s="1">
        <v>0</v>
      </c>
      <c r="I67" s="1">
        <v>1</v>
      </c>
      <c r="J67" s="2">
        <f t="shared" si="4"/>
        <v>21</v>
      </c>
      <c r="K67" s="2">
        <v>16064</v>
      </c>
      <c r="L67" s="2"/>
      <c r="M67" s="2">
        <f t="shared" si="5"/>
        <v>10882.064516129034</v>
      </c>
      <c r="N67" s="1">
        <f>ROUNDUP(M67*0.75%,0)</f>
        <v>82</v>
      </c>
      <c r="O67" s="1">
        <v>0</v>
      </c>
      <c r="P67" s="2">
        <f t="shared" si="2"/>
        <v>10800.064516129034</v>
      </c>
      <c r="Q67" s="22"/>
      <c r="R67" s="15" t="s">
        <v>48</v>
      </c>
      <c r="S67" s="15" t="s">
        <v>421</v>
      </c>
      <c r="T67" s="15" t="s">
        <v>422</v>
      </c>
      <c r="U67" s="15" t="s">
        <v>423</v>
      </c>
    </row>
    <row r="68" spans="1:21" s="41" customFormat="1" ht="24.75" customHeight="1">
      <c r="A68" s="21">
        <v>58</v>
      </c>
      <c r="B68" s="25">
        <v>2214805785</v>
      </c>
      <c r="C68" s="26" t="s">
        <v>321</v>
      </c>
      <c r="D68" s="26" t="s">
        <v>322</v>
      </c>
      <c r="E68" s="25" t="s">
        <v>167</v>
      </c>
      <c r="F68" s="11">
        <v>26</v>
      </c>
      <c r="G68" s="11">
        <v>4</v>
      </c>
      <c r="H68" s="42">
        <v>0</v>
      </c>
      <c r="I68" s="1">
        <v>1</v>
      </c>
      <c r="J68" s="2">
        <f t="shared" si="4"/>
        <v>31</v>
      </c>
      <c r="K68" s="27">
        <v>17693</v>
      </c>
      <c r="L68" s="27"/>
      <c r="M68" s="27">
        <f t="shared" si="5"/>
        <v>17693</v>
      </c>
      <c r="N68" s="42">
        <f>ROUNDUP(M68*0.75%,0)</f>
        <v>133</v>
      </c>
      <c r="O68" s="42">
        <v>0</v>
      </c>
      <c r="P68" s="27">
        <f t="shared" si="2"/>
        <v>17560</v>
      </c>
      <c r="Q68" s="22"/>
      <c r="R68" s="40" t="s">
        <v>88</v>
      </c>
      <c r="S68" s="60" t="s">
        <v>338</v>
      </c>
      <c r="T68" s="40" t="s">
        <v>30</v>
      </c>
      <c r="U68" s="40" t="s">
        <v>116</v>
      </c>
    </row>
    <row r="69" spans="1:21" s="3" customFormat="1" ht="24.75" customHeight="1">
      <c r="A69" s="21">
        <v>59</v>
      </c>
      <c r="B69" s="10">
        <v>2214847687</v>
      </c>
      <c r="C69" s="14" t="s">
        <v>424</v>
      </c>
      <c r="D69" s="14" t="s">
        <v>19</v>
      </c>
      <c r="E69" s="25" t="s">
        <v>266</v>
      </c>
      <c r="F69" s="11">
        <v>19</v>
      </c>
      <c r="G69" s="11">
        <v>3</v>
      </c>
      <c r="H69" s="1">
        <v>0</v>
      </c>
      <c r="I69" s="1">
        <v>1</v>
      </c>
      <c r="J69" s="2">
        <f t="shared" si="4"/>
        <v>23</v>
      </c>
      <c r="K69" s="2">
        <v>19473</v>
      </c>
      <c r="L69" s="2"/>
      <c r="M69" s="2">
        <f t="shared" si="5"/>
        <v>14447.709677419354</v>
      </c>
      <c r="N69" s="1">
        <f aca="true" t="shared" si="6" ref="N69:N74">ROUNDUP(M69*0.75%,0)</f>
        <v>109</v>
      </c>
      <c r="O69" s="1">
        <v>0</v>
      </c>
      <c r="P69" s="2">
        <f t="shared" si="2"/>
        <v>14338.709677419354</v>
      </c>
      <c r="Q69" s="22"/>
      <c r="R69" s="15" t="s">
        <v>43</v>
      </c>
      <c r="S69" s="15" t="s">
        <v>438</v>
      </c>
      <c r="T69" s="15" t="s">
        <v>439</v>
      </c>
      <c r="U69" s="15" t="s">
        <v>440</v>
      </c>
    </row>
    <row r="70" spans="1:21" s="3" customFormat="1" ht="24.75" customHeight="1">
      <c r="A70" s="21">
        <v>60</v>
      </c>
      <c r="B70" s="10">
        <v>2214847717</v>
      </c>
      <c r="C70" s="14" t="s">
        <v>425</v>
      </c>
      <c r="D70" s="14" t="s">
        <v>426</v>
      </c>
      <c r="E70" s="25" t="s">
        <v>26</v>
      </c>
      <c r="F70" s="11">
        <v>26</v>
      </c>
      <c r="G70" s="11">
        <v>4</v>
      </c>
      <c r="H70" s="1">
        <v>0</v>
      </c>
      <c r="I70" s="1">
        <v>1</v>
      </c>
      <c r="J70" s="2">
        <f t="shared" si="4"/>
        <v>31</v>
      </c>
      <c r="K70" s="2">
        <v>16064</v>
      </c>
      <c r="L70" s="2"/>
      <c r="M70" s="2">
        <f t="shared" si="5"/>
        <v>16064.000000000002</v>
      </c>
      <c r="N70" s="1">
        <f t="shared" si="6"/>
        <v>121</v>
      </c>
      <c r="O70" s="1">
        <v>0</v>
      </c>
      <c r="P70" s="2">
        <f aca="true" t="shared" si="7" ref="P70:P75">M70-N70-O70</f>
        <v>15943.000000000002</v>
      </c>
      <c r="Q70" s="22"/>
      <c r="R70" s="15" t="s">
        <v>52</v>
      </c>
      <c r="S70" s="15" t="s">
        <v>441</v>
      </c>
      <c r="T70" s="15" t="s">
        <v>442</v>
      </c>
      <c r="U70" s="15" t="s">
        <v>443</v>
      </c>
    </row>
    <row r="71" spans="1:21" s="3" customFormat="1" ht="24.75" customHeight="1">
      <c r="A71" s="21">
        <v>61</v>
      </c>
      <c r="B71" s="10">
        <v>2214847720</v>
      </c>
      <c r="C71" s="14" t="s">
        <v>427</v>
      </c>
      <c r="D71" s="14" t="s">
        <v>19</v>
      </c>
      <c r="E71" s="25" t="s">
        <v>26</v>
      </c>
      <c r="F71" s="11">
        <v>8</v>
      </c>
      <c r="G71" s="11">
        <v>1</v>
      </c>
      <c r="H71" s="1">
        <v>0</v>
      </c>
      <c r="I71" s="1">
        <v>0</v>
      </c>
      <c r="J71" s="2">
        <f t="shared" si="4"/>
        <v>9</v>
      </c>
      <c r="K71" s="2">
        <v>16064</v>
      </c>
      <c r="L71" s="2"/>
      <c r="M71" s="2">
        <f t="shared" si="5"/>
        <v>4663.741935483871</v>
      </c>
      <c r="N71" s="1">
        <f t="shared" si="6"/>
        <v>35</v>
      </c>
      <c r="O71" s="1">
        <v>800</v>
      </c>
      <c r="P71" s="2">
        <f t="shared" si="7"/>
        <v>3828.741935483871</v>
      </c>
      <c r="Q71" s="22"/>
      <c r="R71" s="15" t="s">
        <v>43</v>
      </c>
      <c r="S71" s="15" t="s">
        <v>444</v>
      </c>
      <c r="T71" s="15" t="s">
        <v>445</v>
      </c>
      <c r="U71" s="15" t="s">
        <v>446</v>
      </c>
    </row>
    <row r="72" spans="1:21" s="3" customFormat="1" ht="24.75" customHeight="1">
      <c r="A72" s="21">
        <v>62</v>
      </c>
      <c r="B72" s="10">
        <v>2214847731</v>
      </c>
      <c r="C72" s="14" t="s">
        <v>428</v>
      </c>
      <c r="D72" s="14" t="s">
        <v>429</v>
      </c>
      <c r="E72" s="25" t="s">
        <v>133</v>
      </c>
      <c r="F72" s="11">
        <v>26</v>
      </c>
      <c r="G72" s="11">
        <v>4</v>
      </c>
      <c r="H72" s="1">
        <v>0</v>
      </c>
      <c r="I72" s="1">
        <v>1</v>
      </c>
      <c r="J72" s="2">
        <f t="shared" si="4"/>
        <v>31</v>
      </c>
      <c r="K72" s="2">
        <v>17693</v>
      </c>
      <c r="L72" s="2"/>
      <c r="M72" s="2">
        <f t="shared" si="5"/>
        <v>17693</v>
      </c>
      <c r="N72" s="1">
        <f t="shared" si="6"/>
        <v>133</v>
      </c>
      <c r="O72" s="1">
        <v>0</v>
      </c>
      <c r="P72" s="2">
        <f t="shared" si="7"/>
        <v>17560</v>
      </c>
      <c r="Q72" s="22"/>
      <c r="R72" s="15" t="s">
        <v>434</v>
      </c>
      <c r="S72" s="15" t="s">
        <v>447</v>
      </c>
      <c r="T72" s="15" t="s">
        <v>448</v>
      </c>
      <c r="U72" s="15" t="s">
        <v>449</v>
      </c>
    </row>
    <row r="73" spans="1:21" s="3" customFormat="1" ht="24.75" customHeight="1">
      <c r="A73" s="21">
        <v>63</v>
      </c>
      <c r="B73" s="10">
        <v>2214847736</v>
      </c>
      <c r="C73" s="14" t="s">
        <v>430</v>
      </c>
      <c r="D73" s="14" t="s">
        <v>431</v>
      </c>
      <c r="E73" s="25" t="s">
        <v>115</v>
      </c>
      <c r="F73" s="11">
        <v>26</v>
      </c>
      <c r="G73" s="11">
        <v>4</v>
      </c>
      <c r="H73" s="1">
        <v>0</v>
      </c>
      <c r="I73" s="1">
        <v>1</v>
      </c>
      <c r="J73" s="2">
        <f t="shared" si="4"/>
        <v>31</v>
      </c>
      <c r="K73" s="2">
        <v>17693</v>
      </c>
      <c r="L73" s="2"/>
      <c r="M73" s="2">
        <f t="shared" si="5"/>
        <v>17693</v>
      </c>
      <c r="N73" s="1">
        <f t="shared" si="6"/>
        <v>133</v>
      </c>
      <c r="O73" s="1">
        <v>0</v>
      </c>
      <c r="P73" s="2">
        <f t="shared" si="7"/>
        <v>17560</v>
      </c>
      <c r="Q73" s="22"/>
      <c r="R73" s="15" t="s">
        <v>59</v>
      </c>
      <c r="S73" s="15" t="s">
        <v>450</v>
      </c>
      <c r="T73" s="15" t="s">
        <v>451</v>
      </c>
      <c r="U73" s="15" t="s">
        <v>452</v>
      </c>
    </row>
    <row r="74" spans="1:21" s="3" customFormat="1" ht="24.75" customHeight="1">
      <c r="A74" s="21">
        <v>64</v>
      </c>
      <c r="B74" s="10">
        <v>2214847745</v>
      </c>
      <c r="C74" s="14" t="s">
        <v>432</v>
      </c>
      <c r="D74" s="14" t="s">
        <v>433</v>
      </c>
      <c r="E74" s="25" t="s">
        <v>249</v>
      </c>
      <c r="F74" s="11">
        <v>27</v>
      </c>
      <c r="G74" s="11">
        <v>4</v>
      </c>
      <c r="H74" s="1">
        <v>0</v>
      </c>
      <c r="I74" s="1">
        <v>0</v>
      </c>
      <c r="J74" s="2">
        <f t="shared" si="4"/>
        <v>31</v>
      </c>
      <c r="K74" s="2">
        <v>19473</v>
      </c>
      <c r="L74" s="2"/>
      <c r="M74" s="2">
        <f t="shared" si="5"/>
        <v>19473</v>
      </c>
      <c r="N74" s="1">
        <f t="shared" si="6"/>
        <v>147</v>
      </c>
      <c r="O74" s="1">
        <v>0</v>
      </c>
      <c r="P74" s="2">
        <f t="shared" si="7"/>
        <v>19326</v>
      </c>
      <c r="Q74" s="22"/>
      <c r="R74" s="15" t="s">
        <v>48</v>
      </c>
      <c r="S74" s="15" t="s">
        <v>453</v>
      </c>
      <c r="T74" s="15" t="s">
        <v>454</v>
      </c>
      <c r="U74" s="15" t="s">
        <v>455</v>
      </c>
    </row>
    <row r="75" spans="1:21" s="3" customFormat="1" ht="24.75" customHeight="1">
      <c r="A75" s="21">
        <v>65</v>
      </c>
      <c r="B75" s="10">
        <v>2214854244</v>
      </c>
      <c r="C75" s="14" t="s">
        <v>362</v>
      </c>
      <c r="D75" s="14" t="s">
        <v>466</v>
      </c>
      <c r="E75" s="25" t="s">
        <v>26</v>
      </c>
      <c r="F75" s="11">
        <v>27</v>
      </c>
      <c r="G75" s="11">
        <v>4</v>
      </c>
      <c r="H75" s="1">
        <v>0</v>
      </c>
      <c r="I75" s="1">
        <v>0</v>
      </c>
      <c r="J75" s="2">
        <f aca="true" t="shared" si="8" ref="J75:J87">I75+G75+F75</f>
        <v>31</v>
      </c>
      <c r="K75" s="2">
        <v>16064</v>
      </c>
      <c r="L75" s="2"/>
      <c r="M75" s="2">
        <f aca="true" t="shared" si="9" ref="M75:M87">(K75/D$8*J75)</f>
        <v>16064.000000000002</v>
      </c>
      <c r="N75" s="1">
        <f>ROUNDUP(M75*0.75%,0)</f>
        <v>121</v>
      </c>
      <c r="O75" s="1">
        <v>800</v>
      </c>
      <c r="P75" s="2">
        <f t="shared" si="7"/>
        <v>15143.000000000002</v>
      </c>
      <c r="Q75" s="1"/>
      <c r="R75" s="15" t="s">
        <v>350</v>
      </c>
      <c r="S75" s="15" t="s">
        <v>467</v>
      </c>
      <c r="T75" s="15" t="s">
        <v>439</v>
      </c>
      <c r="U75" s="15" t="s">
        <v>468</v>
      </c>
    </row>
    <row r="76" spans="1:21" s="3" customFormat="1" ht="24.75" customHeight="1">
      <c r="A76" s="21">
        <v>66</v>
      </c>
      <c r="B76" s="10">
        <v>2214861639</v>
      </c>
      <c r="C76" s="14" t="s">
        <v>471</v>
      </c>
      <c r="D76" s="14" t="s">
        <v>472</v>
      </c>
      <c r="E76" s="25" t="s">
        <v>26</v>
      </c>
      <c r="F76" s="11">
        <v>23</v>
      </c>
      <c r="G76" s="11">
        <v>4</v>
      </c>
      <c r="H76" s="1">
        <v>0</v>
      </c>
      <c r="I76" s="1">
        <v>0</v>
      </c>
      <c r="J76" s="2">
        <f t="shared" si="8"/>
        <v>27</v>
      </c>
      <c r="K76" s="2">
        <v>16064</v>
      </c>
      <c r="L76" s="2"/>
      <c r="M76" s="2">
        <f t="shared" si="9"/>
        <v>13991.225806451614</v>
      </c>
      <c r="N76" s="1">
        <f aca="true" t="shared" si="10" ref="N76:N87">ROUNDUP(M76*0.75%,0)</f>
        <v>105</v>
      </c>
      <c r="O76" s="1">
        <v>0</v>
      </c>
      <c r="P76" s="2">
        <f aca="true" t="shared" si="11" ref="P76:P86">M76-N76-O76</f>
        <v>13886.225806451614</v>
      </c>
      <c r="Q76" s="1"/>
      <c r="R76" s="15" t="s">
        <v>62</v>
      </c>
      <c r="S76" s="15" t="s">
        <v>493</v>
      </c>
      <c r="T76" s="15" t="s">
        <v>494</v>
      </c>
      <c r="U76" s="15" t="s">
        <v>495</v>
      </c>
    </row>
    <row r="77" spans="1:21" s="3" customFormat="1" ht="24.75" customHeight="1">
      <c r="A77" s="21">
        <v>67</v>
      </c>
      <c r="B77" s="10">
        <v>2214861646</v>
      </c>
      <c r="C77" s="14" t="s">
        <v>473</v>
      </c>
      <c r="D77" s="14" t="s">
        <v>50</v>
      </c>
      <c r="E77" s="25" t="s">
        <v>26</v>
      </c>
      <c r="F77" s="11">
        <v>27</v>
      </c>
      <c r="G77" s="11">
        <v>4</v>
      </c>
      <c r="H77" s="1">
        <v>0</v>
      </c>
      <c r="I77" s="1">
        <v>0</v>
      </c>
      <c r="J77" s="2">
        <f t="shared" si="8"/>
        <v>31</v>
      </c>
      <c r="K77" s="2">
        <v>16064</v>
      </c>
      <c r="L77" s="2"/>
      <c r="M77" s="2">
        <f t="shared" si="9"/>
        <v>16064.000000000002</v>
      </c>
      <c r="N77" s="1">
        <f t="shared" si="10"/>
        <v>121</v>
      </c>
      <c r="O77" s="1">
        <v>0</v>
      </c>
      <c r="P77" s="2">
        <f t="shared" si="11"/>
        <v>15943.000000000002</v>
      </c>
      <c r="Q77" s="1"/>
      <c r="R77" s="15" t="s">
        <v>410</v>
      </c>
      <c r="S77" s="15" t="s">
        <v>496</v>
      </c>
      <c r="T77" s="15" t="s">
        <v>53</v>
      </c>
      <c r="U77" s="15" t="s">
        <v>54</v>
      </c>
    </row>
    <row r="78" spans="1:21" s="3" customFormat="1" ht="24.75" customHeight="1">
      <c r="A78" s="21">
        <v>68</v>
      </c>
      <c r="B78" s="10">
        <v>2214861662</v>
      </c>
      <c r="C78" s="14" t="s">
        <v>474</v>
      </c>
      <c r="D78" s="14" t="s">
        <v>475</v>
      </c>
      <c r="E78" s="25" t="s">
        <v>26</v>
      </c>
      <c r="F78" s="11">
        <v>26</v>
      </c>
      <c r="G78" s="11">
        <v>4</v>
      </c>
      <c r="H78" s="1">
        <v>0</v>
      </c>
      <c r="I78" s="1">
        <v>0</v>
      </c>
      <c r="J78" s="2">
        <f t="shared" si="8"/>
        <v>30</v>
      </c>
      <c r="K78" s="2">
        <v>16064</v>
      </c>
      <c r="L78" s="2"/>
      <c r="M78" s="2">
        <f t="shared" si="9"/>
        <v>15545.806451612905</v>
      </c>
      <c r="N78" s="1">
        <f t="shared" si="10"/>
        <v>117</v>
      </c>
      <c r="O78" s="1">
        <v>0</v>
      </c>
      <c r="P78" s="2">
        <f t="shared" si="11"/>
        <v>15428.806451612905</v>
      </c>
      <c r="Q78" s="1"/>
      <c r="R78" s="15" t="s">
        <v>43</v>
      </c>
      <c r="S78" s="15" t="s">
        <v>497</v>
      </c>
      <c r="T78" s="15" t="s">
        <v>498</v>
      </c>
      <c r="U78" s="15" t="s">
        <v>499</v>
      </c>
    </row>
    <row r="79" spans="1:21" s="3" customFormat="1" ht="24.75" customHeight="1">
      <c r="A79" s="21">
        <v>69</v>
      </c>
      <c r="B79" s="10">
        <v>2214862324</v>
      </c>
      <c r="C79" s="14" t="s">
        <v>476</v>
      </c>
      <c r="D79" s="14" t="s">
        <v>321</v>
      </c>
      <c r="E79" s="25" t="s">
        <v>26</v>
      </c>
      <c r="F79" s="11">
        <v>21</v>
      </c>
      <c r="G79" s="11">
        <v>3</v>
      </c>
      <c r="H79" s="1">
        <v>0</v>
      </c>
      <c r="I79" s="1">
        <v>0</v>
      </c>
      <c r="J79" s="2">
        <f t="shared" si="8"/>
        <v>24</v>
      </c>
      <c r="K79" s="2">
        <v>16064</v>
      </c>
      <c r="L79" s="2"/>
      <c r="M79" s="2">
        <f t="shared" si="9"/>
        <v>12436.645161290324</v>
      </c>
      <c r="N79" s="1">
        <f t="shared" si="10"/>
        <v>94</v>
      </c>
      <c r="O79" s="1">
        <v>0</v>
      </c>
      <c r="P79" s="2">
        <f t="shared" si="11"/>
        <v>12342.645161290324</v>
      </c>
      <c r="Q79" s="1"/>
      <c r="R79" s="15" t="s">
        <v>57</v>
      </c>
      <c r="S79" s="15" t="s">
        <v>500</v>
      </c>
      <c r="T79" s="15" t="s">
        <v>501</v>
      </c>
      <c r="U79" s="15" t="s">
        <v>502</v>
      </c>
    </row>
    <row r="80" spans="1:21" s="3" customFormat="1" ht="24.75" customHeight="1">
      <c r="A80" s="21">
        <v>70</v>
      </c>
      <c r="B80" s="10">
        <v>2214862337</v>
      </c>
      <c r="C80" s="14" t="s">
        <v>477</v>
      </c>
      <c r="D80" s="14" t="s">
        <v>478</v>
      </c>
      <c r="E80" s="25" t="s">
        <v>26</v>
      </c>
      <c r="F80" s="11">
        <v>14</v>
      </c>
      <c r="G80" s="11">
        <v>2</v>
      </c>
      <c r="H80" s="1">
        <v>0</v>
      </c>
      <c r="I80" s="1">
        <v>0</v>
      </c>
      <c r="J80" s="2">
        <f t="shared" si="8"/>
        <v>16</v>
      </c>
      <c r="K80" s="2">
        <v>16064</v>
      </c>
      <c r="L80" s="2"/>
      <c r="M80" s="2">
        <f t="shared" si="9"/>
        <v>8291.09677419355</v>
      </c>
      <c r="N80" s="1">
        <f t="shared" si="10"/>
        <v>63</v>
      </c>
      <c r="O80" s="1">
        <v>800</v>
      </c>
      <c r="P80" s="2">
        <f t="shared" si="11"/>
        <v>7428.096774193549</v>
      </c>
      <c r="Q80" s="1"/>
      <c r="R80" s="15" t="s">
        <v>43</v>
      </c>
      <c r="S80" s="15" t="s">
        <v>503</v>
      </c>
      <c r="T80" s="15" t="s">
        <v>504</v>
      </c>
      <c r="U80" s="15" t="s">
        <v>505</v>
      </c>
    </row>
    <row r="81" spans="1:21" s="3" customFormat="1" ht="24.75" customHeight="1">
      <c r="A81" s="21">
        <v>71</v>
      </c>
      <c r="B81" s="10">
        <v>2214862342</v>
      </c>
      <c r="C81" s="14" t="s">
        <v>479</v>
      </c>
      <c r="D81" s="14" t="s">
        <v>480</v>
      </c>
      <c r="E81" s="25" t="s">
        <v>26</v>
      </c>
      <c r="F81" s="11">
        <v>8</v>
      </c>
      <c r="G81" s="11">
        <v>1</v>
      </c>
      <c r="H81" s="1">
        <v>0</v>
      </c>
      <c r="I81" s="1">
        <v>0</v>
      </c>
      <c r="J81" s="2">
        <f t="shared" si="8"/>
        <v>9</v>
      </c>
      <c r="K81" s="2">
        <v>16064</v>
      </c>
      <c r="L81" s="2"/>
      <c r="M81" s="2">
        <f t="shared" si="9"/>
        <v>4663.741935483871</v>
      </c>
      <c r="N81" s="1">
        <f t="shared" si="10"/>
        <v>35</v>
      </c>
      <c r="O81" s="1">
        <v>0</v>
      </c>
      <c r="P81" s="2">
        <f t="shared" si="11"/>
        <v>4628.741935483871</v>
      </c>
      <c r="Q81" s="1"/>
      <c r="R81" s="15" t="s">
        <v>41</v>
      </c>
      <c r="S81" s="15" t="s">
        <v>506</v>
      </c>
      <c r="T81" s="15" t="s">
        <v>30</v>
      </c>
      <c r="U81" s="15" t="s">
        <v>507</v>
      </c>
    </row>
    <row r="82" spans="1:21" s="3" customFormat="1" ht="24.75" customHeight="1">
      <c r="A82" s="21">
        <v>72</v>
      </c>
      <c r="B82" s="10">
        <v>2214432043</v>
      </c>
      <c r="C82" s="14" t="s">
        <v>481</v>
      </c>
      <c r="D82" s="14" t="s">
        <v>482</v>
      </c>
      <c r="E82" s="25" t="s">
        <v>26</v>
      </c>
      <c r="F82" s="11">
        <v>12</v>
      </c>
      <c r="G82" s="11">
        <v>2</v>
      </c>
      <c r="H82" s="1">
        <v>0</v>
      </c>
      <c r="I82" s="1">
        <v>0</v>
      </c>
      <c r="J82" s="2">
        <f t="shared" si="8"/>
        <v>14</v>
      </c>
      <c r="K82" s="2">
        <v>16064</v>
      </c>
      <c r="L82" s="2"/>
      <c r="M82" s="2">
        <f t="shared" si="9"/>
        <v>7254.709677419356</v>
      </c>
      <c r="N82" s="1">
        <f t="shared" si="10"/>
        <v>55</v>
      </c>
      <c r="O82" s="1">
        <v>800</v>
      </c>
      <c r="P82" s="2">
        <f t="shared" si="11"/>
        <v>6399.709677419356</v>
      </c>
      <c r="Q82" s="1"/>
      <c r="R82" s="15" t="s">
        <v>43</v>
      </c>
      <c r="S82" s="15" t="s">
        <v>508</v>
      </c>
      <c r="T82" s="15" t="s">
        <v>509</v>
      </c>
      <c r="U82" s="15" t="s">
        <v>499</v>
      </c>
    </row>
    <row r="83" spans="1:21" s="3" customFormat="1" ht="24.75" customHeight="1">
      <c r="A83" s="21">
        <v>73</v>
      </c>
      <c r="B83" s="10">
        <v>2214868721</v>
      </c>
      <c r="C83" s="14" t="s">
        <v>483</v>
      </c>
      <c r="D83" s="14" t="s">
        <v>484</v>
      </c>
      <c r="E83" s="25" t="s">
        <v>26</v>
      </c>
      <c r="F83" s="11">
        <v>3</v>
      </c>
      <c r="G83" s="11">
        <v>0</v>
      </c>
      <c r="H83" s="1">
        <v>0</v>
      </c>
      <c r="I83" s="1">
        <v>0</v>
      </c>
      <c r="J83" s="2">
        <f t="shared" si="8"/>
        <v>3</v>
      </c>
      <c r="K83" s="2">
        <v>16064</v>
      </c>
      <c r="L83" s="2"/>
      <c r="M83" s="2">
        <f t="shared" si="9"/>
        <v>1554.5806451612905</v>
      </c>
      <c r="N83" s="1">
        <f t="shared" si="10"/>
        <v>12</v>
      </c>
      <c r="O83" s="1">
        <v>800</v>
      </c>
      <c r="P83" s="2">
        <f t="shared" si="11"/>
        <v>742.5806451612905</v>
      </c>
      <c r="Q83" s="1"/>
      <c r="R83" s="15" t="s">
        <v>31</v>
      </c>
      <c r="S83" s="15" t="s">
        <v>510</v>
      </c>
      <c r="T83" s="15" t="s">
        <v>511</v>
      </c>
      <c r="U83" s="15" t="s">
        <v>512</v>
      </c>
    </row>
    <row r="84" spans="1:21" s="3" customFormat="1" ht="24.75" customHeight="1">
      <c r="A84" s="21">
        <v>74</v>
      </c>
      <c r="B84" s="10">
        <v>2214868722</v>
      </c>
      <c r="C84" s="14" t="s">
        <v>485</v>
      </c>
      <c r="D84" s="14" t="s">
        <v>486</v>
      </c>
      <c r="E84" s="25" t="s">
        <v>26</v>
      </c>
      <c r="F84" s="11">
        <v>5</v>
      </c>
      <c r="G84" s="11">
        <v>1</v>
      </c>
      <c r="H84" s="1">
        <v>0</v>
      </c>
      <c r="I84" s="1">
        <v>0</v>
      </c>
      <c r="J84" s="2">
        <f t="shared" si="8"/>
        <v>6</v>
      </c>
      <c r="K84" s="2">
        <v>16064</v>
      </c>
      <c r="L84" s="2"/>
      <c r="M84" s="2">
        <f t="shared" si="9"/>
        <v>3109.161290322581</v>
      </c>
      <c r="N84" s="1">
        <f t="shared" si="10"/>
        <v>24</v>
      </c>
      <c r="O84" s="1">
        <v>800</v>
      </c>
      <c r="P84" s="2">
        <f t="shared" si="11"/>
        <v>2285.161290322581</v>
      </c>
      <c r="Q84" s="1"/>
      <c r="R84" s="15" t="s">
        <v>59</v>
      </c>
      <c r="S84" s="15" t="s">
        <v>513</v>
      </c>
      <c r="T84" s="15" t="s">
        <v>514</v>
      </c>
      <c r="U84" s="15" t="s">
        <v>515</v>
      </c>
    </row>
    <row r="85" spans="1:21" s="3" customFormat="1" ht="24.75" customHeight="1">
      <c r="A85" s="21">
        <v>75</v>
      </c>
      <c r="B85" s="10">
        <v>2214868723</v>
      </c>
      <c r="C85" s="14" t="s">
        <v>487</v>
      </c>
      <c r="D85" s="14" t="s">
        <v>488</v>
      </c>
      <c r="E85" s="25" t="s">
        <v>26</v>
      </c>
      <c r="F85" s="11">
        <v>13</v>
      </c>
      <c r="G85" s="11">
        <v>2</v>
      </c>
      <c r="H85" s="1">
        <v>0</v>
      </c>
      <c r="I85" s="1">
        <v>0</v>
      </c>
      <c r="J85" s="2">
        <f t="shared" si="8"/>
        <v>15</v>
      </c>
      <c r="K85" s="2">
        <v>16064</v>
      </c>
      <c r="L85" s="2"/>
      <c r="M85" s="2">
        <f t="shared" si="9"/>
        <v>7772.903225806453</v>
      </c>
      <c r="N85" s="1">
        <f t="shared" si="10"/>
        <v>59</v>
      </c>
      <c r="O85" s="1">
        <v>0</v>
      </c>
      <c r="P85" s="2">
        <f t="shared" si="11"/>
        <v>7713.903225806453</v>
      </c>
      <c r="Q85" s="1"/>
      <c r="R85" s="15" t="s">
        <v>62</v>
      </c>
      <c r="S85" s="15" t="s">
        <v>516</v>
      </c>
      <c r="T85" s="15" t="s">
        <v>517</v>
      </c>
      <c r="U85" s="15" t="s">
        <v>518</v>
      </c>
    </row>
    <row r="86" spans="1:21" s="3" customFormat="1" ht="24.75" customHeight="1">
      <c r="A86" s="21">
        <v>76</v>
      </c>
      <c r="B86" s="10">
        <v>2214868726</v>
      </c>
      <c r="C86" s="14" t="s">
        <v>489</v>
      </c>
      <c r="D86" s="14" t="s">
        <v>490</v>
      </c>
      <c r="E86" s="25" t="s">
        <v>26</v>
      </c>
      <c r="F86" s="11">
        <v>5</v>
      </c>
      <c r="G86" s="11">
        <v>0</v>
      </c>
      <c r="H86" s="1">
        <v>0</v>
      </c>
      <c r="I86" s="1">
        <v>0</v>
      </c>
      <c r="J86" s="2">
        <f t="shared" si="8"/>
        <v>5</v>
      </c>
      <c r="K86" s="2">
        <v>16064</v>
      </c>
      <c r="L86" s="2"/>
      <c r="M86" s="2">
        <f t="shared" si="9"/>
        <v>2590.967741935484</v>
      </c>
      <c r="N86" s="1">
        <f t="shared" si="10"/>
        <v>20</v>
      </c>
      <c r="O86" s="1">
        <v>800</v>
      </c>
      <c r="P86" s="2">
        <f t="shared" si="11"/>
        <v>1770.967741935484</v>
      </c>
      <c r="Q86" s="1"/>
      <c r="R86" s="15" t="s">
        <v>88</v>
      </c>
      <c r="S86" s="15" t="s">
        <v>519</v>
      </c>
      <c r="T86" s="15" t="s">
        <v>30</v>
      </c>
      <c r="U86" s="15" t="s">
        <v>116</v>
      </c>
    </row>
    <row r="87" spans="1:21" s="3" customFormat="1" ht="24.75" customHeight="1">
      <c r="A87" s="21">
        <v>77</v>
      </c>
      <c r="B87" s="10">
        <v>2214868730</v>
      </c>
      <c r="C87" s="14" t="s">
        <v>491</v>
      </c>
      <c r="D87" s="14" t="s">
        <v>492</v>
      </c>
      <c r="E87" s="25" t="s">
        <v>26</v>
      </c>
      <c r="F87" s="11">
        <v>6</v>
      </c>
      <c r="G87" s="11">
        <v>0</v>
      </c>
      <c r="H87" s="1">
        <v>0</v>
      </c>
      <c r="I87" s="1">
        <v>0</v>
      </c>
      <c r="J87" s="2">
        <f t="shared" si="8"/>
        <v>6</v>
      </c>
      <c r="K87" s="2">
        <v>16064</v>
      </c>
      <c r="L87" s="2"/>
      <c r="M87" s="2">
        <f t="shared" si="9"/>
        <v>3109.161290322581</v>
      </c>
      <c r="N87" s="1">
        <f t="shared" si="10"/>
        <v>24</v>
      </c>
      <c r="O87" s="1">
        <v>0</v>
      </c>
      <c r="P87" s="2">
        <f>M87-N87-O87</f>
        <v>3085.161290322581</v>
      </c>
      <c r="Q87" s="1"/>
      <c r="R87" s="15" t="s">
        <v>434</v>
      </c>
      <c r="S87" s="15" t="s">
        <v>520</v>
      </c>
      <c r="T87" s="15" t="s">
        <v>521</v>
      </c>
      <c r="U87" s="15" t="s">
        <v>522</v>
      </c>
    </row>
    <row r="88" spans="1:21" s="8" customFormat="1" ht="30" customHeight="1">
      <c r="A88" s="89" t="s">
        <v>3</v>
      </c>
      <c r="B88" s="89"/>
      <c r="C88" s="89"/>
      <c r="D88" s="57"/>
      <c r="E88" s="57"/>
      <c r="F88" s="58">
        <f>SUM(F11:F87)</f>
        <v>1717</v>
      </c>
      <c r="G88" s="58">
        <f aca="true" t="shared" si="12" ref="G88:P88">SUM(G11:G87)</f>
        <v>269</v>
      </c>
      <c r="H88" s="58">
        <f t="shared" si="12"/>
        <v>0</v>
      </c>
      <c r="I88" s="58">
        <f t="shared" si="12"/>
        <v>76</v>
      </c>
      <c r="J88" s="58">
        <f t="shared" si="12"/>
        <v>2062</v>
      </c>
      <c r="K88" s="58"/>
      <c r="L88" s="58">
        <f t="shared" si="12"/>
        <v>0</v>
      </c>
      <c r="M88" s="58">
        <f t="shared" si="12"/>
        <v>1124805.3870967743</v>
      </c>
      <c r="N88" s="58">
        <f t="shared" si="12"/>
        <v>8477</v>
      </c>
      <c r="O88" s="58">
        <f t="shared" si="12"/>
        <v>6400</v>
      </c>
      <c r="P88" s="58">
        <f t="shared" si="12"/>
        <v>1109928.3870967743</v>
      </c>
      <c r="Q88" s="59"/>
      <c r="R88" s="15"/>
      <c r="S88" s="15"/>
      <c r="T88" s="15"/>
      <c r="U88" s="15"/>
    </row>
    <row r="89" spans="18:21" ht="12.75">
      <c r="R89" s="15"/>
      <c r="S89" s="15"/>
      <c r="T89" s="15"/>
      <c r="U89" s="15"/>
    </row>
    <row r="93" spans="3:6" ht="12.75">
      <c r="C93" s="52"/>
      <c r="D93" s="52"/>
      <c r="E93" s="52"/>
      <c r="F93" s="52"/>
    </row>
    <row r="94" spans="3:21" s="9" customFormat="1" ht="12.75">
      <c r="C94" s="52"/>
      <c r="D94" s="52"/>
      <c r="E94" s="52"/>
      <c r="F94" s="52"/>
      <c r="I94" s="4"/>
      <c r="J94" s="4"/>
      <c r="Q94" s="4"/>
      <c r="R94" s="4"/>
      <c r="S94" s="4"/>
      <c r="T94" s="4"/>
      <c r="U94" s="4"/>
    </row>
    <row r="95" spans="3:6" ht="12.75">
      <c r="C95" s="52"/>
      <c r="D95" s="52"/>
      <c r="E95" s="52"/>
      <c r="F95" s="52"/>
    </row>
    <row r="96" spans="3:6" ht="21">
      <c r="C96" s="52"/>
      <c r="D96" s="53"/>
      <c r="E96" s="54"/>
      <c r="F96" s="52"/>
    </row>
    <row r="97" spans="3:6" ht="12.75">
      <c r="C97" s="52"/>
      <c r="D97" s="52"/>
      <c r="E97" s="52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</sheetData>
  <sheetProtection/>
  <mergeCells count="4">
    <mergeCell ref="A2:Q2"/>
    <mergeCell ref="A3:Q3"/>
    <mergeCell ref="A8:C8"/>
    <mergeCell ref="A88:C88"/>
  </mergeCells>
  <conditionalFormatting sqref="B62">
    <cfRule type="duplicateValues" priority="17" dxfId="0" stopIfTrue="1">
      <formula>AND(COUNTIF($B$62:$B$62,B62)&gt;1,NOT(ISBLANK(B62)))</formula>
    </cfRule>
  </conditionalFormatting>
  <conditionalFormatting sqref="B62">
    <cfRule type="duplicateValues" priority="16" dxfId="0" stopIfTrue="1">
      <formula>AND(COUNTIF($B$62:$B$62,B62)&gt;1,NOT(ISBLANK(B62)))</formula>
    </cfRule>
  </conditionalFormatting>
  <conditionalFormatting sqref="B51">
    <cfRule type="duplicateValues" priority="14" dxfId="0" stopIfTrue="1">
      <formula>AND(COUNTIF($B$51:$B$51,B51)&gt;1,NOT(ISBLANK(B51)))</formula>
    </cfRule>
  </conditionalFormatting>
  <conditionalFormatting sqref="B51">
    <cfRule type="duplicateValues" priority="13" dxfId="0" stopIfTrue="1">
      <formula>AND(COUNTIF($B$51:$B$51,B51)&gt;1,NOT(ISBLANK(B51)))</formula>
    </cfRule>
  </conditionalFormatting>
  <conditionalFormatting sqref="B51">
    <cfRule type="duplicateValues" priority="12" dxfId="0" stopIfTrue="1">
      <formula>AND(COUNTIF($B$51:$B$51,B51)&gt;1,NOT(ISBLANK(B51)))</formula>
    </cfRule>
  </conditionalFormatting>
  <conditionalFormatting sqref="B41:B45 B32:B33">
    <cfRule type="duplicateValues" priority="19" dxfId="0" stopIfTrue="1">
      <formula>AND(COUNTIF($B$41:$B$45,B32)+COUNTIF($B$32:$B$33,B32)&gt;1,NOT(ISBLANK(B32)))</formula>
    </cfRule>
  </conditionalFormatting>
  <conditionalFormatting sqref="B34:B36">
    <cfRule type="duplicateValues" priority="21" dxfId="0" stopIfTrue="1">
      <formula>AND(COUNTIF($B$34:$B$36,B34)&gt;1,NOT(ISBLANK(B34)))</formula>
    </cfRule>
  </conditionalFormatting>
  <conditionalFormatting sqref="B37:B40">
    <cfRule type="duplicateValues" priority="22" dxfId="0" stopIfTrue="1">
      <formula>AND(COUNTIF($B$37:$B$40,B37)&gt;1,NOT(ISBLANK(B37)))</formula>
    </cfRule>
  </conditionalFormatting>
  <conditionalFormatting sqref="B34:B40">
    <cfRule type="duplicateValues" priority="23" dxfId="0" stopIfTrue="1">
      <formula>AND(COUNTIF($B$34:$B$40,B34)&gt;1,NOT(ISBLANK(B34)))</formula>
    </cfRule>
  </conditionalFormatting>
  <conditionalFormatting sqref="B19:B23">
    <cfRule type="duplicateValues" priority="24" dxfId="0" stopIfTrue="1">
      <formula>AND(COUNTIF($B$19:$B$23,B19)&gt;1,NOT(ISBLANK(B19)))</formula>
    </cfRule>
  </conditionalFormatting>
  <conditionalFormatting sqref="B68">
    <cfRule type="duplicateValues" priority="8" dxfId="0" stopIfTrue="1">
      <formula>AND(COUNTIF($B$68:$B$68,B68)&gt;1,NOT(ISBLANK(B68)))</formula>
    </cfRule>
  </conditionalFormatting>
  <conditionalFormatting sqref="B68">
    <cfRule type="duplicateValues" priority="7" dxfId="0" stopIfTrue="1">
      <formula>AND(COUNTIF($B$68:$B$68,B68)&gt;1,NOT(ISBLANK(B68)))</formula>
    </cfRule>
  </conditionalFormatting>
  <conditionalFormatting sqref="B68">
    <cfRule type="duplicateValues" priority="6" dxfId="0" stopIfTrue="1">
      <formula>AND(COUNTIF($B$68:$B$68,B68)&gt;1,NOT(ISBLANK(B68)))</formula>
    </cfRule>
  </conditionalFormatting>
  <conditionalFormatting sqref="B68">
    <cfRule type="duplicateValues" priority="3" dxfId="0" stopIfTrue="1">
      <formula>AND(COUNTIF($B$68:$B$68,B68)&gt;1,NOT(ISBLANK(B68)))</formula>
    </cfRule>
    <cfRule type="duplicateValues" priority="4" dxfId="0" stopIfTrue="1">
      <formula>AND(COUNTIF($B$68:$B$68,B68)&gt;1,NOT(ISBLANK(B68)))</formula>
    </cfRule>
    <cfRule type="duplicateValues" priority="5" dxfId="0" stopIfTrue="1">
      <formula>AND(COUNTIF($B$68:$B$68,B68)&gt;1,NOT(ISBLANK(B68)))</formula>
    </cfRule>
  </conditionalFormatting>
  <conditionalFormatting sqref="S68">
    <cfRule type="duplicateValues" priority="2" dxfId="0" stopIfTrue="1">
      <formula>AND(COUNTIF($S$68:$S$68,S68)&gt;1,NOT(ISBLANK(S68)))</formula>
    </cfRule>
  </conditionalFormatting>
  <conditionalFormatting sqref="B69:B87 B63:B67 B46:B50 B12:B18 B31 B52:B55">
    <cfRule type="duplicateValues" priority="25" dxfId="0" stopIfTrue="1">
      <formula>AND(COUNTIF($B$69:$B$87,B12)+COUNTIF($B$63:$B$67,B12)+COUNTIF($B$46:$B$50,B12)+COUNTIF($B$12:$B$18,B12)+COUNTIF($B$31:$B$31,B12)+COUNTIF($B$52:$B$55,B12)&gt;1,NOT(ISBLANK(B12)))</formula>
    </cfRule>
  </conditionalFormatting>
  <conditionalFormatting sqref="T68">
    <cfRule type="duplicateValues" priority="1" dxfId="0" stopIfTrue="1">
      <formula>AND(COUNTIF($T$68:$T$68,T68)&gt;1,NOT(ISBLANK(T68)))</formula>
    </cfRule>
  </conditionalFormatting>
  <conditionalFormatting sqref="B56:B61">
    <cfRule type="duplicateValues" priority="320" dxfId="0" stopIfTrue="1">
      <formula>AND(COUNTIF($B$56:$B$61,B56)&gt;1,NOT(ISBLANK(B56)))</formula>
    </cfRule>
  </conditionalFormatting>
  <conditionalFormatting sqref="B24:B30">
    <cfRule type="duplicateValues" priority="343" dxfId="0" stopIfTrue="1">
      <formula>AND(COUNTIF($B$24:$B$30,B24)&gt;1,NOT(ISBLANK(B24)))</formula>
    </cfRule>
  </conditionalFormatting>
  <conditionalFormatting sqref="B88:B65536 B1:B11">
    <cfRule type="duplicateValues" priority="350" dxfId="0" stopIfTrue="1">
      <formula>AND(COUNTIF($B$88:$B$65536,B1)+COUNTIF($B$1:$B$11,B1)&gt;1,NOT(ISBLANK(B1)))</formula>
    </cfRule>
  </conditionalFormatting>
  <conditionalFormatting sqref="B52:B67 B41:B50 B1:B33 B69:B65536">
    <cfRule type="duplicateValues" priority="352" dxfId="0" stopIfTrue="1">
      <formula>AND(COUNTIF($B$52:$B$67,B1)+COUNTIF($B$41:$B$50,B1)+COUNTIF($B$1:$B$33,B1)+COUNTIF($B$69:$B$65536,B1)&gt;1,NOT(ISBLANK(B1)))</formula>
    </cfRule>
  </conditionalFormatting>
  <conditionalFormatting sqref="B1:B67 B69:B65536">
    <cfRule type="duplicateValues" priority="358" dxfId="0" stopIfTrue="1">
      <formula>AND(COUNTIF($B$1:$B$67,B1)+COUNTIF($B$69:$B$65536,B1)&gt;1,NOT(ISBLANK(B1)))</formula>
    </cfRule>
    <cfRule type="duplicateValues" priority="359" dxfId="0" stopIfTrue="1">
      <formula>AND(COUNTIF($B$1:$B$67,B1)+COUNTIF($B$69:$B$65536,B1)&gt;1,NOT(ISBLANK(B1)))</formula>
    </cfRule>
    <cfRule type="duplicateValues" priority="360" dxfId="0" stopIfTrue="1">
      <formula>AND(COUNTIF($B$1:$B$67,B1)+COUNTIF($B$69:$B$65536,B1)&gt;1,NOT(ISBLANK(B1)))</formula>
    </cfRule>
  </conditionalFormatting>
  <conditionalFormatting sqref="B69:B87 B63:B67 B52:B55 B41:B50 B11:B33">
    <cfRule type="duplicateValues" priority="370" dxfId="0" stopIfTrue="1">
      <formula>AND(COUNTIF($B$69:$B$87,B11)+COUNTIF($B$63:$B$67,B11)+COUNTIF($B$52:$B$55,B11)+COUNTIF($B$41:$B$50,B11)+COUNTIF($B$11:$B$33,B11)&gt;1,NOT(ISBLANK(B11)))</formula>
    </cfRule>
  </conditionalFormatting>
  <conditionalFormatting sqref="S88:S65536 S1:S10">
    <cfRule type="duplicateValues" priority="371" dxfId="0" stopIfTrue="1">
      <formula>AND(COUNTIF($S$88:$S$65536,S1)+COUNTIF($S$1:$S$10,S1)&gt;1,NOT(ISBLANK(S1)))</formula>
    </cfRule>
  </conditionalFormatting>
  <conditionalFormatting sqref="S1:S67 S69:S65536">
    <cfRule type="duplicateValues" priority="373" dxfId="0" stopIfTrue="1">
      <formula>AND(COUNTIF($S$1:$S$67,S1)+COUNTIF($S$69:$S$65536,S1)&gt;1,NOT(ISBLANK(S1)))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6" r:id="rId1"/>
  <rowBreaks count="3" manualBreakCount="3">
    <brk id="30" max="16" man="1"/>
    <brk id="50" max="16" man="1"/>
    <brk id="7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5"/>
  <sheetViews>
    <sheetView showGridLines="0" view="pageBreakPreview" zoomScaleNormal="98" zoomScaleSheetLayoutView="100" zoomScalePageLayoutView="0" workbookViewId="0" topLeftCell="I49">
      <selection activeCell="O56" sqref="O56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4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20.25">
      <c r="A3" s="85" t="s">
        <v>525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61"/>
      <c r="E6" s="61"/>
      <c r="F6" s="61"/>
      <c r="G6" s="61"/>
      <c r="H6" s="61"/>
      <c r="I6" s="61"/>
      <c r="J6" s="61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6" t="s">
        <v>15</v>
      </c>
      <c r="B8" s="86"/>
      <c r="C8" s="86"/>
      <c r="D8" s="61">
        <v>30</v>
      </c>
      <c r="E8" s="61"/>
      <c r="F8" s="61"/>
      <c r="G8" s="61"/>
      <c r="H8" s="61"/>
      <c r="I8" s="61"/>
      <c r="J8" s="61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2214686739</v>
      </c>
      <c r="C11" s="14" t="s">
        <v>67</v>
      </c>
      <c r="D11" s="14" t="s">
        <v>68</v>
      </c>
      <c r="E11" s="25" t="s">
        <v>69</v>
      </c>
      <c r="F11" s="11">
        <v>26</v>
      </c>
      <c r="G11" s="11">
        <v>4</v>
      </c>
      <c r="H11" s="1">
        <v>0</v>
      </c>
      <c r="I11" s="1">
        <v>0</v>
      </c>
      <c r="J11" s="2">
        <v>30</v>
      </c>
      <c r="K11" s="2">
        <v>20019</v>
      </c>
      <c r="L11" s="2">
        <f aca="true" t="shared" si="0" ref="L11:L42">(K11/D$8*J11)</f>
        <v>20019</v>
      </c>
      <c r="M11" s="1">
        <f>ROUNDUP(L11*0.75%,0)</f>
        <v>151</v>
      </c>
      <c r="N11" s="1">
        <v>0</v>
      </c>
      <c r="O11" s="2">
        <f aca="true" t="shared" si="1" ref="O11:O56">L11-M11-N11</f>
        <v>19868</v>
      </c>
      <c r="P11" s="22"/>
      <c r="Q11" s="15" t="s">
        <v>31</v>
      </c>
      <c r="R11" s="15" t="s">
        <v>71</v>
      </c>
      <c r="S11" s="15" t="s">
        <v>76</v>
      </c>
      <c r="T11" s="15" t="s">
        <v>77</v>
      </c>
    </row>
    <row r="12" spans="1:20" s="3" customFormat="1" ht="24.75" customHeight="1">
      <c r="A12" s="21">
        <v>2</v>
      </c>
      <c r="B12" s="10">
        <v>2214693166</v>
      </c>
      <c r="C12" s="14" t="s">
        <v>81</v>
      </c>
      <c r="D12" s="14" t="s">
        <v>85</v>
      </c>
      <c r="E12" s="25" t="s">
        <v>87</v>
      </c>
      <c r="F12" s="11">
        <v>25</v>
      </c>
      <c r="G12" s="11">
        <v>4</v>
      </c>
      <c r="H12" s="1">
        <v>0</v>
      </c>
      <c r="I12" s="1">
        <v>1</v>
      </c>
      <c r="J12" s="2">
        <v>30</v>
      </c>
      <c r="K12" s="2">
        <v>18187</v>
      </c>
      <c r="L12" s="2">
        <f t="shared" si="0"/>
        <v>18187</v>
      </c>
      <c r="M12" s="1">
        <f aca="true" t="shared" si="2" ref="M12:M50">ROUNDUP(L12*0.75%,0)</f>
        <v>137</v>
      </c>
      <c r="N12" s="1">
        <v>0</v>
      </c>
      <c r="O12" s="2">
        <f t="shared" si="1"/>
        <v>18050</v>
      </c>
      <c r="P12" s="22"/>
      <c r="Q12" s="15" t="s">
        <v>48</v>
      </c>
      <c r="R12" s="15" t="s">
        <v>97</v>
      </c>
      <c r="S12" s="15" t="s">
        <v>98</v>
      </c>
      <c r="T12" s="15" t="s">
        <v>99</v>
      </c>
    </row>
    <row r="13" spans="1:20" s="3" customFormat="1" ht="24.75" customHeight="1">
      <c r="A13" s="21">
        <v>3</v>
      </c>
      <c r="B13" s="10">
        <v>2214693167</v>
      </c>
      <c r="C13" s="14" t="s">
        <v>82</v>
      </c>
      <c r="D13" s="14" t="s">
        <v>86</v>
      </c>
      <c r="E13" s="25" t="s">
        <v>87</v>
      </c>
      <c r="F13" s="11">
        <v>26</v>
      </c>
      <c r="G13" s="11">
        <v>4</v>
      </c>
      <c r="H13" s="1">
        <v>0</v>
      </c>
      <c r="I13" s="1">
        <v>0</v>
      </c>
      <c r="J13" s="2">
        <v>30</v>
      </c>
      <c r="K13" s="2">
        <v>18187</v>
      </c>
      <c r="L13" s="2">
        <f t="shared" si="0"/>
        <v>18187</v>
      </c>
      <c r="M13" s="1">
        <f t="shared" si="2"/>
        <v>137</v>
      </c>
      <c r="N13" s="1">
        <v>0</v>
      </c>
      <c r="O13" s="2">
        <f>L13-M13-N13</f>
        <v>18050</v>
      </c>
      <c r="P13" s="22"/>
      <c r="Q13" s="15" t="s">
        <v>59</v>
      </c>
      <c r="R13" s="15" t="s">
        <v>260</v>
      </c>
      <c r="S13" s="15" t="s">
        <v>100</v>
      </c>
      <c r="T13" s="15" t="s">
        <v>261</v>
      </c>
    </row>
    <row r="14" spans="1:20" s="3" customFormat="1" ht="24.75" customHeight="1">
      <c r="A14" s="21">
        <v>4</v>
      </c>
      <c r="B14" s="10">
        <v>2214421444</v>
      </c>
      <c r="C14" s="14" t="s">
        <v>51</v>
      </c>
      <c r="D14" s="14" t="s">
        <v>136</v>
      </c>
      <c r="E14" s="25" t="s">
        <v>26</v>
      </c>
      <c r="F14" s="11">
        <v>24</v>
      </c>
      <c r="G14" s="11">
        <v>5</v>
      </c>
      <c r="H14" s="1">
        <v>0</v>
      </c>
      <c r="I14" s="1">
        <v>1</v>
      </c>
      <c r="J14" s="2">
        <v>30</v>
      </c>
      <c r="K14" s="2">
        <v>16506</v>
      </c>
      <c r="L14" s="2">
        <f t="shared" si="0"/>
        <v>16506</v>
      </c>
      <c r="M14" s="1">
        <f t="shared" si="2"/>
        <v>124</v>
      </c>
      <c r="N14" s="1">
        <v>0</v>
      </c>
      <c r="O14" s="2">
        <f t="shared" si="1"/>
        <v>16382</v>
      </c>
      <c r="P14" s="22"/>
      <c r="Q14" s="15" t="s">
        <v>31</v>
      </c>
      <c r="R14" s="15" t="s">
        <v>144</v>
      </c>
      <c r="S14" s="15" t="s">
        <v>145</v>
      </c>
      <c r="T14" s="15" t="s">
        <v>146</v>
      </c>
    </row>
    <row r="15" spans="1:20" s="41" customFormat="1" ht="24.75" customHeight="1">
      <c r="A15" s="21">
        <v>5</v>
      </c>
      <c r="B15" s="25">
        <v>2214852448</v>
      </c>
      <c r="C15" s="26" t="s">
        <v>458</v>
      </c>
      <c r="D15" s="26" t="s">
        <v>459</v>
      </c>
      <c r="E15" s="25" t="s">
        <v>26</v>
      </c>
      <c r="F15" s="11">
        <v>25</v>
      </c>
      <c r="G15" s="11">
        <v>4</v>
      </c>
      <c r="H15" s="42">
        <v>0</v>
      </c>
      <c r="I15" s="1">
        <v>1</v>
      </c>
      <c r="J15" s="27">
        <v>30</v>
      </c>
      <c r="K15" s="27">
        <v>16506</v>
      </c>
      <c r="L15" s="27">
        <f t="shared" si="0"/>
        <v>16506</v>
      </c>
      <c r="M15" s="42">
        <f t="shared" si="2"/>
        <v>124</v>
      </c>
      <c r="N15" s="42">
        <v>0</v>
      </c>
      <c r="O15" s="27">
        <f t="shared" si="1"/>
        <v>16382</v>
      </c>
      <c r="P15" s="22"/>
      <c r="Q15" s="40" t="s">
        <v>460</v>
      </c>
      <c r="R15" s="40" t="s">
        <v>461</v>
      </c>
      <c r="S15" s="40" t="s">
        <v>462</v>
      </c>
      <c r="T15" s="40" t="s">
        <v>463</v>
      </c>
    </row>
    <row r="16" spans="1:20" s="3" customFormat="1" ht="24.75" customHeight="1">
      <c r="A16" s="21">
        <v>6</v>
      </c>
      <c r="B16" s="10">
        <v>2214510232</v>
      </c>
      <c r="C16" s="14" t="s">
        <v>135</v>
      </c>
      <c r="D16" s="14" t="s">
        <v>143</v>
      </c>
      <c r="E16" s="25" t="s">
        <v>26</v>
      </c>
      <c r="F16" s="11">
        <v>22</v>
      </c>
      <c r="G16" s="11">
        <v>3</v>
      </c>
      <c r="H16" s="1">
        <v>0</v>
      </c>
      <c r="I16" s="1">
        <v>1</v>
      </c>
      <c r="J16" s="2">
        <v>26</v>
      </c>
      <c r="K16" s="2">
        <v>16506</v>
      </c>
      <c r="L16" s="2">
        <f t="shared" si="0"/>
        <v>14305.2</v>
      </c>
      <c r="M16" s="1">
        <f t="shared" si="2"/>
        <v>108</v>
      </c>
      <c r="N16" s="1">
        <v>0</v>
      </c>
      <c r="O16" s="2">
        <f t="shared" si="1"/>
        <v>14197.2</v>
      </c>
      <c r="P16" s="22"/>
      <c r="Q16" s="15" t="s">
        <v>162</v>
      </c>
      <c r="R16" s="15" t="s">
        <v>163</v>
      </c>
      <c r="S16" s="15" t="s">
        <v>164</v>
      </c>
      <c r="T16" s="15" t="s">
        <v>165</v>
      </c>
    </row>
    <row r="17" spans="1:20" s="3" customFormat="1" ht="24.75" customHeight="1">
      <c r="A17" s="21">
        <v>7</v>
      </c>
      <c r="B17" s="10">
        <v>2214809723</v>
      </c>
      <c r="C17" s="14" t="s">
        <v>345</v>
      </c>
      <c r="D17" s="14" t="s">
        <v>346</v>
      </c>
      <c r="E17" s="25" t="s">
        <v>26</v>
      </c>
      <c r="F17" s="11">
        <v>3</v>
      </c>
      <c r="G17" s="11">
        <v>0</v>
      </c>
      <c r="H17" s="1">
        <v>0</v>
      </c>
      <c r="I17" s="1">
        <v>0</v>
      </c>
      <c r="J17" s="2">
        <v>3</v>
      </c>
      <c r="K17" s="2">
        <v>16506</v>
      </c>
      <c r="L17" s="2">
        <f t="shared" si="0"/>
        <v>1650.6000000000001</v>
      </c>
      <c r="M17" s="1">
        <f t="shared" si="2"/>
        <v>13</v>
      </c>
      <c r="N17" s="1">
        <v>0</v>
      </c>
      <c r="O17" s="2">
        <f t="shared" si="1"/>
        <v>1637.6000000000001</v>
      </c>
      <c r="P17" s="22"/>
      <c r="Q17" s="15" t="s">
        <v>29</v>
      </c>
      <c r="R17" s="15" t="s">
        <v>355</v>
      </c>
      <c r="S17" s="15" t="s">
        <v>356</v>
      </c>
      <c r="T17" s="15" t="s">
        <v>357</v>
      </c>
    </row>
    <row r="18" spans="1:20" s="3" customFormat="1" ht="24.75" customHeight="1">
      <c r="A18" s="21">
        <v>8</v>
      </c>
      <c r="B18" s="10">
        <v>2214716102</v>
      </c>
      <c r="C18" s="14" t="s">
        <v>242</v>
      </c>
      <c r="D18" s="14" t="s">
        <v>112</v>
      </c>
      <c r="E18" s="25" t="s">
        <v>26</v>
      </c>
      <c r="F18" s="11">
        <v>24</v>
      </c>
      <c r="G18" s="11">
        <v>5</v>
      </c>
      <c r="H18" s="1">
        <v>0</v>
      </c>
      <c r="I18" s="1">
        <v>1</v>
      </c>
      <c r="J18" s="2">
        <v>30</v>
      </c>
      <c r="K18" s="2">
        <v>16506</v>
      </c>
      <c r="L18" s="2">
        <f t="shared" si="0"/>
        <v>16506</v>
      </c>
      <c r="M18" s="1">
        <f t="shared" si="2"/>
        <v>124</v>
      </c>
      <c r="N18" s="1">
        <v>0</v>
      </c>
      <c r="O18" s="2">
        <f t="shared" si="1"/>
        <v>16382</v>
      </c>
      <c r="P18" s="22"/>
      <c r="Q18" s="15" t="s">
        <v>29</v>
      </c>
      <c r="R18" s="15" t="s">
        <v>273</v>
      </c>
      <c r="S18" s="15" t="s">
        <v>63</v>
      </c>
      <c r="T18" s="15" t="s">
        <v>122</v>
      </c>
    </row>
    <row r="19" spans="1:20" s="3" customFormat="1" ht="24.75" customHeight="1">
      <c r="A19" s="21">
        <v>9</v>
      </c>
      <c r="B19" s="10">
        <v>2214747111</v>
      </c>
      <c r="C19" s="14" t="s">
        <v>194</v>
      </c>
      <c r="D19" s="14" t="s">
        <v>195</v>
      </c>
      <c r="E19" s="25" t="s">
        <v>87</v>
      </c>
      <c r="F19" s="11">
        <v>25</v>
      </c>
      <c r="G19" s="11">
        <v>4</v>
      </c>
      <c r="H19" s="1">
        <v>0</v>
      </c>
      <c r="I19" s="1">
        <v>1</v>
      </c>
      <c r="J19" s="2">
        <v>30</v>
      </c>
      <c r="K19" s="2">
        <v>18187</v>
      </c>
      <c r="L19" s="2">
        <f t="shared" si="0"/>
        <v>18187</v>
      </c>
      <c r="M19" s="1">
        <f t="shared" si="2"/>
        <v>137</v>
      </c>
      <c r="N19" s="1">
        <v>0</v>
      </c>
      <c r="O19" s="2">
        <f t="shared" si="1"/>
        <v>18050</v>
      </c>
      <c r="P19" s="22"/>
      <c r="Q19" s="15" t="s">
        <v>214</v>
      </c>
      <c r="R19" s="15" t="s">
        <v>215</v>
      </c>
      <c r="S19" s="15" t="s">
        <v>216</v>
      </c>
      <c r="T19" s="15" t="s">
        <v>217</v>
      </c>
    </row>
    <row r="20" spans="1:20" s="3" customFormat="1" ht="24.75" customHeight="1">
      <c r="A20" s="21">
        <v>10</v>
      </c>
      <c r="B20" s="10">
        <v>2214273439</v>
      </c>
      <c r="C20" s="14" t="s">
        <v>196</v>
      </c>
      <c r="D20" s="14" t="s">
        <v>197</v>
      </c>
      <c r="E20" s="25" t="s">
        <v>128</v>
      </c>
      <c r="F20" s="11">
        <v>25</v>
      </c>
      <c r="G20" s="11">
        <v>4</v>
      </c>
      <c r="H20" s="1">
        <v>0</v>
      </c>
      <c r="I20" s="1">
        <v>1</v>
      </c>
      <c r="J20" s="2">
        <v>30</v>
      </c>
      <c r="K20" s="2">
        <v>16506</v>
      </c>
      <c r="L20" s="2">
        <f t="shared" si="0"/>
        <v>16506</v>
      </c>
      <c r="M20" s="1">
        <f t="shared" si="2"/>
        <v>124</v>
      </c>
      <c r="N20" s="1">
        <v>0</v>
      </c>
      <c r="O20" s="2">
        <f t="shared" si="1"/>
        <v>16382</v>
      </c>
      <c r="P20" s="22"/>
      <c r="Q20" s="15" t="s">
        <v>48</v>
      </c>
      <c r="R20" s="15" t="s">
        <v>218</v>
      </c>
      <c r="S20" s="15" t="s">
        <v>153</v>
      </c>
      <c r="T20" s="15" t="s">
        <v>154</v>
      </c>
    </row>
    <row r="21" spans="1:20" s="41" customFormat="1" ht="24.75" customHeight="1">
      <c r="A21" s="21">
        <v>11</v>
      </c>
      <c r="B21" s="25">
        <v>2214385825</v>
      </c>
      <c r="C21" s="26" t="s">
        <v>198</v>
      </c>
      <c r="D21" s="26" t="s">
        <v>199</v>
      </c>
      <c r="E21" s="25" t="s">
        <v>69</v>
      </c>
      <c r="F21" s="11">
        <v>24</v>
      </c>
      <c r="G21" s="11">
        <v>4</v>
      </c>
      <c r="H21" s="42">
        <v>0</v>
      </c>
      <c r="I21" s="1">
        <v>2</v>
      </c>
      <c r="J21" s="2">
        <v>30</v>
      </c>
      <c r="K21" s="27">
        <v>20019</v>
      </c>
      <c r="L21" s="27">
        <f t="shared" si="0"/>
        <v>20019</v>
      </c>
      <c r="M21" s="42">
        <f t="shared" si="2"/>
        <v>151</v>
      </c>
      <c r="N21" s="42">
        <v>0</v>
      </c>
      <c r="O21" s="27">
        <f t="shared" si="1"/>
        <v>19868</v>
      </c>
      <c r="P21" s="22"/>
      <c r="Q21" s="40" t="s">
        <v>41</v>
      </c>
      <c r="R21" s="40" t="s">
        <v>219</v>
      </c>
      <c r="S21" s="40" t="s">
        <v>220</v>
      </c>
      <c r="T21" s="40" t="s">
        <v>221</v>
      </c>
    </row>
    <row r="22" spans="1:20" s="3" customFormat="1" ht="24.75" customHeight="1">
      <c r="A22" s="21">
        <v>12</v>
      </c>
      <c r="B22" s="10">
        <v>2214273444</v>
      </c>
      <c r="C22" s="14" t="s">
        <v>200</v>
      </c>
      <c r="D22" s="14" t="s">
        <v>201</v>
      </c>
      <c r="E22" s="25" t="s">
        <v>131</v>
      </c>
      <c r="F22" s="11">
        <v>26</v>
      </c>
      <c r="G22" s="11">
        <v>4</v>
      </c>
      <c r="H22" s="1">
        <v>0</v>
      </c>
      <c r="I22" s="1">
        <v>0</v>
      </c>
      <c r="J22" s="2">
        <v>30</v>
      </c>
      <c r="K22" s="2">
        <v>20019</v>
      </c>
      <c r="L22" s="2">
        <f t="shared" si="0"/>
        <v>20019</v>
      </c>
      <c r="M22" s="1">
        <f t="shared" si="2"/>
        <v>151</v>
      </c>
      <c r="N22" s="1">
        <v>0</v>
      </c>
      <c r="O22" s="2">
        <f t="shared" si="1"/>
        <v>19868</v>
      </c>
      <c r="P22" s="22"/>
      <c r="Q22" s="15" t="s">
        <v>52</v>
      </c>
      <c r="R22" s="15" t="s">
        <v>222</v>
      </c>
      <c r="S22" s="15" t="s">
        <v>223</v>
      </c>
      <c r="T22" s="15" t="s">
        <v>224</v>
      </c>
    </row>
    <row r="23" spans="1:20" s="3" customFormat="1" ht="24.75" customHeight="1">
      <c r="A23" s="21">
        <v>13</v>
      </c>
      <c r="B23" s="10">
        <v>2214273436</v>
      </c>
      <c r="C23" s="14" t="s">
        <v>202</v>
      </c>
      <c r="D23" s="14" t="s">
        <v>141</v>
      </c>
      <c r="E23" s="25" t="s">
        <v>115</v>
      </c>
      <c r="F23" s="11">
        <v>24</v>
      </c>
      <c r="G23" s="11">
        <v>4</v>
      </c>
      <c r="H23" s="1">
        <v>0</v>
      </c>
      <c r="I23" s="1">
        <v>2</v>
      </c>
      <c r="J23" s="2">
        <v>30</v>
      </c>
      <c r="K23" s="2">
        <v>18187</v>
      </c>
      <c r="L23" s="2">
        <f t="shared" si="0"/>
        <v>18187</v>
      </c>
      <c r="M23" s="1">
        <f t="shared" si="2"/>
        <v>137</v>
      </c>
      <c r="N23" s="1">
        <v>0</v>
      </c>
      <c r="O23" s="2">
        <f t="shared" si="1"/>
        <v>18050</v>
      </c>
      <c r="P23" s="22"/>
      <c r="Q23" s="15" t="s">
        <v>31</v>
      </c>
      <c r="R23" s="15" t="s">
        <v>225</v>
      </c>
      <c r="S23" s="15" t="s">
        <v>156</v>
      </c>
      <c r="T23" s="15" t="s">
        <v>226</v>
      </c>
    </row>
    <row r="24" spans="1:20" s="3" customFormat="1" ht="24.75" customHeight="1">
      <c r="A24" s="21">
        <v>14</v>
      </c>
      <c r="B24" s="10">
        <v>2214517887</v>
      </c>
      <c r="C24" s="14" t="s">
        <v>203</v>
      </c>
      <c r="D24" s="14" t="s">
        <v>204</v>
      </c>
      <c r="E24" s="25" t="s">
        <v>115</v>
      </c>
      <c r="F24" s="11">
        <v>26</v>
      </c>
      <c r="G24" s="11">
        <v>4</v>
      </c>
      <c r="H24" s="1">
        <v>0</v>
      </c>
      <c r="I24" s="1">
        <v>0</v>
      </c>
      <c r="J24" s="2">
        <v>30</v>
      </c>
      <c r="K24" s="2">
        <v>20019</v>
      </c>
      <c r="L24" s="2">
        <f t="shared" si="0"/>
        <v>20019</v>
      </c>
      <c r="M24" s="1">
        <f t="shared" si="2"/>
        <v>151</v>
      </c>
      <c r="N24" s="1">
        <v>0</v>
      </c>
      <c r="O24" s="2">
        <f t="shared" si="1"/>
        <v>19868</v>
      </c>
      <c r="P24" s="22"/>
      <c r="Q24" s="15" t="s">
        <v>41</v>
      </c>
      <c r="R24" s="15" t="s">
        <v>227</v>
      </c>
      <c r="S24" s="15" t="s">
        <v>156</v>
      </c>
      <c r="T24" s="15" t="s">
        <v>228</v>
      </c>
    </row>
    <row r="25" spans="1:20" s="3" customFormat="1" ht="24.75" customHeight="1">
      <c r="A25" s="21">
        <v>15</v>
      </c>
      <c r="B25" s="10">
        <v>2214273440</v>
      </c>
      <c r="C25" s="14" t="s">
        <v>205</v>
      </c>
      <c r="D25" s="14" t="s">
        <v>206</v>
      </c>
      <c r="E25" s="25" t="s">
        <v>129</v>
      </c>
      <c r="F25" s="11">
        <v>26</v>
      </c>
      <c r="G25" s="11">
        <v>4</v>
      </c>
      <c r="H25" s="1">
        <v>0</v>
      </c>
      <c r="I25" s="1">
        <v>0</v>
      </c>
      <c r="J25" s="2">
        <v>30</v>
      </c>
      <c r="K25" s="2">
        <v>18187</v>
      </c>
      <c r="L25" s="2">
        <f t="shared" si="0"/>
        <v>18187</v>
      </c>
      <c r="M25" s="1">
        <f t="shared" si="2"/>
        <v>137</v>
      </c>
      <c r="N25" s="1">
        <v>0</v>
      </c>
      <c r="O25" s="2">
        <f t="shared" si="1"/>
        <v>18050</v>
      </c>
      <c r="P25" s="22"/>
      <c r="Q25" s="15" t="s">
        <v>59</v>
      </c>
      <c r="R25" s="15" t="s">
        <v>523</v>
      </c>
      <c r="S25" s="15" t="s">
        <v>509</v>
      </c>
      <c r="T25" s="15" t="s">
        <v>524</v>
      </c>
    </row>
    <row r="26" spans="1:20" s="3" customFormat="1" ht="24.75" customHeight="1">
      <c r="A26" s="21">
        <v>16</v>
      </c>
      <c r="B26" s="10">
        <v>2214571235</v>
      </c>
      <c r="C26" s="14" t="s">
        <v>243</v>
      </c>
      <c r="D26" s="14" t="s">
        <v>140</v>
      </c>
      <c r="E26" s="25" t="s">
        <v>115</v>
      </c>
      <c r="F26" s="11">
        <v>25</v>
      </c>
      <c r="G26" s="11">
        <v>4</v>
      </c>
      <c r="H26" s="1">
        <v>0</v>
      </c>
      <c r="I26" s="1">
        <v>1</v>
      </c>
      <c r="J26" s="2">
        <v>30</v>
      </c>
      <c r="K26" s="2">
        <v>20019</v>
      </c>
      <c r="L26" s="2">
        <f t="shared" si="0"/>
        <v>20019</v>
      </c>
      <c r="M26" s="1">
        <f t="shared" si="2"/>
        <v>151</v>
      </c>
      <c r="N26" s="1">
        <v>0</v>
      </c>
      <c r="O26" s="2">
        <f t="shared" si="1"/>
        <v>19868</v>
      </c>
      <c r="P26" s="22"/>
      <c r="Q26" s="15" t="s">
        <v>31</v>
      </c>
      <c r="R26" s="15" t="s">
        <v>250</v>
      </c>
      <c r="S26" s="15" t="s">
        <v>155</v>
      </c>
      <c r="T26" s="15" t="s">
        <v>251</v>
      </c>
    </row>
    <row r="27" spans="1:20" s="3" customFormat="1" ht="24.75" customHeight="1">
      <c r="A27" s="21">
        <v>17</v>
      </c>
      <c r="B27" s="10">
        <v>1112856934</v>
      </c>
      <c r="C27" s="14" t="s">
        <v>207</v>
      </c>
      <c r="D27" s="14" t="s">
        <v>208</v>
      </c>
      <c r="E27" s="25" t="s">
        <v>133</v>
      </c>
      <c r="F27" s="11">
        <v>23</v>
      </c>
      <c r="G27" s="11">
        <v>4</v>
      </c>
      <c r="H27" s="1">
        <v>0</v>
      </c>
      <c r="I27" s="1">
        <v>3</v>
      </c>
      <c r="J27" s="2">
        <v>30</v>
      </c>
      <c r="K27" s="2">
        <v>20019</v>
      </c>
      <c r="L27" s="2">
        <f t="shared" si="0"/>
        <v>20019</v>
      </c>
      <c r="M27" s="1">
        <f t="shared" si="2"/>
        <v>151</v>
      </c>
      <c r="N27" s="1">
        <v>0</v>
      </c>
      <c r="O27" s="2">
        <f t="shared" si="1"/>
        <v>19868</v>
      </c>
      <c r="P27" s="22"/>
      <c r="Q27" s="15" t="s">
        <v>48</v>
      </c>
      <c r="R27" s="15" t="s">
        <v>232</v>
      </c>
      <c r="S27" s="15" t="s">
        <v>233</v>
      </c>
      <c r="T27" s="15" t="s">
        <v>234</v>
      </c>
    </row>
    <row r="28" spans="1:20" s="3" customFormat="1" ht="24.75" customHeight="1">
      <c r="A28" s="21">
        <v>18</v>
      </c>
      <c r="B28" s="10">
        <v>6914384242</v>
      </c>
      <c r="C28" s="14" t="s">
        <v>209</v>
      </c>
      <c r="D28" s="14" t="s">
        <v>210</v>
      </c>
      <c r="E28" s="25" t="s">
        <v>127</v>
      </c>
      <c r="F28" s="11">
        <v>25</v>
      </c>
      <c r="G28" s="11">
        <v>4</v>
      </c>
      <c r="H28" s="1">
        <v>0</v>
      </c>
      <c r="I28" s="1">
        <v>1</v>
      </c>
      <c r="J28" s="2">
        <v>30</v>
      </c>
      <c r="K28" s="2">
        <v>20019</v>
      </c>
      <c r="L28" s="2">
        <f t="shared" si="0"/>
        <v>20019</v>
      </c>
      <c r="M28" s="1">
        <f t="shared" si="2"/>
        <v>151</v>
      </c>
      <c r="N28" s="1">
        <v>0</v>
      </c>
      <c r="O28" s="2">
        <f t="shared" si="1"/>
        <v>19868</v>
      </c>
      <c r="P28" s="22"/>
      <c r="Q28" s="15" t="s">
        <v>59</v>
      </c>
      <c r="R28" s="15" t="s">
        <v>235</v>
      </c>
      <c r="S28" s="15" t="s">
        <v>236</v>
      </c>
      <c r="T28" s="15" t="s">
        <v>237</v>
      </c>
    </row>
    <row r="29" spans="1:20" s="3" customFormat="1" ht="24.75" customHeight="1">
      <c r="A29" s="21">
        <v>19</v>
      </c>
      <c r="B29" s="10">
        <v>2214758230</v>
      </c>
      <c r="C29" s="14" t="s">
        <v>246</v>
      </c>
      <c r="D29" s="14" t="s">
        <v>247</v>
      </c>
      <c r="E29" s="25" t="s">
        <v>249</v>
      </c>
      <c r="F29" s="11">
        <v>24</v>
      </c>
      <c r="G29" s="11">
        <v>4</v>
      </c>
      <c r="H29" s="1">
        <v>0</v>
      </c>
      <c r="I29" s="1">
        <v>2</v>
      </c>
      <c r="J29" s="2">
        <v>30</v>
      </c>
      <c r="K29" s="2">
        <v>20019</v>
      </c>
      <c r="L29" s="2">
        <f t="shared" si="0"/>
        <v>20019</v>
      </c>
      <c r="M29" s="1">
        <f t="shared" si="2"/>
        <v>151</v>
      </c>
      <c r="N29" s="1">
        <v>0</v>
      </c>
      <c r="O29" s="2">
        <f t="shared" si="1"/>
        <v>19868</v>
      </c>
      <c r="P29" s="22"/>
      <c r="Q29" s="15" t="s">
        <v>31</v>
      </c>
      <c r="R29" s="15" t="s">
        <v>254</v>
      </c>
      <c r="S29" s="15" t="s">
        <v>255</v>
      </c>
      <c r="T29" s="15" t="s">
        <v>256</v>
      </c>
    </row>
    <row r="30" spans="1:20" s="3" customFormat="1" ht="24.75" customHeight="1">
      <c r="A30" s="21">
        <v>20</v>
      </c>
      <c r="B30" s="10">
        <v>2214771917</v>
      </c>
      <c r="C30" s="14" t="s">
        <v>36</v>
      </c>
      <c r="D30" s="14" t="s">
        <v>281</v>
      </c>
      <c r="E30" s="25" t="s">
        <v>26</v>
      </c>
      <c r="F30" s="11">
        <v>25</v>
      </c>
      <c r="G30" s="11">
        <v>4</v>
      </c>
      <c r="H30" s="1">
        <v>0</v>
      </c>
      <c r="I30" s="1">
        <v>1</v>
      </c>
      <c r="J30" s="2">
        <v>30</v>
      </c>
      <c r="K30" s="2">
        <v>16506</v>
      </c>
      <c r="L30" s="2">
        <f t="shared" si="0"/>
        <v>16506</v>
      </c>
      <c r="M30" s="1">
        <f t="shared" si="2"/>
        <v>124</v>
      </c>
      <c r="N30" s="1">
        <v>0</v>
      </c>
      <c r="O30" s="2">
        <f t="shared" si="1"/>
        <v>16382</v>
      </c>
      <c r="P30" s="22"/>
      <c r="Q30" s="15" t="s">
        <v>29</v>
      </c>
      <c r="R30" s="15" t="s">
        <v>291</v>
      </c>
      <c r="S30" s="15" t="s">
        <v>106</v>
      </c>
      <c r="T30" s="15" t="s">
        <v>107</v>
      </c>
    </row>
    <row r="31" spans="1:20" s="3" customFormat="1" ht="24.75" customHeight="1">
      <c r="A31" s="21">
        <v>21</v>
      </c>
      <c r="B31" s="10">
        <v>2214563816</v>
      </c>
      <c r="C31" s="14" t="s">
        <v>166</v>
      </c>
      <c r="D31" s="14" t="s">
        <v>19</v>
      </c>
      <c r="E31" s="25" t="s">
        <v>167</v>
      </c>
      <c r="F31" s="11">
        <v>25</v>
      </c>
      <c r="G31" s="11">
        <v>4</v>
      </c>
      <c r="H31" s="1">
        <v>0</v>
      </c>
      <c r="I31" s="1">
        <v>1</v>
      </c>
      <c r="J31" s="2">
        <v>30</v>
      </c>
      <c r="K31" s="2">
        <v>21756</v>
      </c>
      <c r="L31" s="2">
        <f t="shared" si="0"/>
        <v>21756</v>
      </c>
      <c r="M31" s="1">
        <f t="shared" si="2"/>
        <v>164</v>
      </c>
      <c r="N31" s="1">
        <v>0</v>
      </c>
      <c r="O31" s="2">
        <f t="shared" si="1"/>
        <v>21592</v>
      </c>
      <c r="P31" s="22"/>
      <c r="Q31" s="15" t="s">
        <v>177</v>
      </c>
      <c r="R31" s="15" t="s">
        <v>178</v>
      </c>
      <c r="S31" s="15" t="s">
        <v>179</v>
      </c>
      <c r="T31" s="15" t="s">
        <v>180</v>
      </c>
    </row>
    <row r="32" spans="1:20" s="3" customFormat="1" ht="24.75" customHeight="1">
      <c r="A32" s="21">
        <v>22</v>
      </c>
      <c r="B32" s="10">
        <v>1114185070</v>
      </c>
      <c r="C32" s="14" t="s">
        <v>27</v>
      </c>
      <c r="D32" s="14" t="s">
        <v>28</v>
      </c>
      <c r="E32" s="25" t="s">
        <v>26</v>
      </c>
      <c r="F32" s="11">
        <v>25</v>
      </c>
      <c r="G32" s="11">
        <v>4</v>
      </c>
      <c r="H32" s="1">
        <v>0</v>
      </c>
      <c r="I32" s="1">
        <v>1</v>
      </c>
      <c r="J32" s="2">
        <v>30</v>
      </c>
      <c r="K32" s="2">
        <v>16506</v>
      </c>
      <c r="L32" s="2">
        <f t="shared" si="0"/>
        <v>16506</v>
      </c>
      <c r="M32" s="1">
        <f t="shared" si="2"/>
        <v>124</v>
      </c>
      <c r="N32" s="1">
        <v>0</v>
      </c>
      <c r="O32" s="2">
        <f t="shared" si="1"/>
        <v>16382</v>
      </c>
      <c r="P32" s="22"/>
      <c r="Q32" s="15" t="s">
        <v>31</v>
      </c>
      <c r="R32" s="15" t="s">
        <v>32</v>
      </c>
      <c r="S32" s="15" t="s">
        <v>33</v>
      </c>
      <c r="T32" s="15" t="s">
        <v>34</v>
      </c>
    </row>
    <row r="33" spans="1:20" s="3" customFormat="1" ht="24.75" customHeight="1">
      <c r="A33" s="21">
        <v>23</v>
      </c>
      <c r="B33" s="10">
        <v>2214691119</v>
      </c>
      <c r="C33" s="14" t="s">
        <v>80</v>
      </c>
      <c r="D33" s="14" t="s">
        <v>84</v>
      </c>
      <c r="E33" s="25" t="s">
        <v>26</v>
      </c>
      <c r="F33" s="11">
        <v>25</v>
      </c>
      <c r="G33" s="11">
        <v>4</v>
      </c>
      <c r="H33" s="1">
        <v>0</v>
      </c>
      <c r="I33" s="1">
        <v>1</v>
      </c>
      <c r="J33" s="2">
        <v>30</v>
      </c>
      <c r="K33" s="2">
        <v>16506</v>
      </c>
      <c r="L33" s="2">
        <f t="shared" si="0"/>
        <v>16506</v>
      </c>
      <c r="M33" s="1">
        <f t="shared" si="2"/>
        <v>124</v>
      </c>
      <c r="N33" s="1">
        <v>0</v>
      </c>
      <c r="O33" s="2">
        <f t="shared" si="1"/>
        <v>16382</v>
      </c>
      <c r="P33" s="22"/>
      <c r="Q33" s="15" t="s">
        <v>29</v>
      </c>
      <c r="R33" s="15" t="s">
        <v>95</v>
      </c>
      <c r="S33" s="15" t="s">
        <v>38</v>
      </c>
      <c r="T33" s="15" t="s">
        <v>96</v>
      </c>
    </row>
    <row r="34" spans="1:20" s="3" customFormat="1" ht="24.75" customHeight="1">
      <c r="A34" s="21">
        <v>24</v>
      </c>
      <c r="B34" s="10">
        <v>2214680814</v>
      </c>
      <c r="C34" s="14" t="s">
        <v>65</v>
      </c>
      <c r="D34" s="14" t="s">
        <v>66</v>
      </c>
      <c r="E34" s="25" t="s">
        <v>26</v>
      </c>
      <c r="F34" s="11">
        <v>25</v>
      </c>
      <c r="G34" s="11">
        <v>4</v>
      </c>
      <c r="H34" s="1">
        <v>0</v>
      </c>
      <c r="I34" s="1">
        <v>1</v>
      </c>
      <c r="J34" s="2">
        <v>30</v>
      </c>
      <c r="K34" s="2">
        <v>16506</v>
      </c>
      <c r="L34" s="2">
        <f t="shared" si="0"/>
        <v>16506</v>
      </c>
      <c r="M34" s="1">
        <f t="shared" si="2"/>
        <v>124</v>
      </c>
      <c r="N34" s="1">
        <v>0</v>
      </c>
      <c r="O34" s="2">
        <f t="shared" si="1"/>
        <v>16382</v>
      </c>
      <c r="P34" s="22"/>
      <c r="Q34" s="15" t="s">
        <v>52</v>
      </c>
      <c r="R34" s="15" t="s">
        <v>70</v>
      </c>
      <c r="S34" s="15" t="s">
        <v>72</v>
      </c>
      <c r="T34" s="15" t="s">
        <v>224</v>
      </c>
    </row>
    <row r="35" spans="1:20" s="3" customFormat="1" ht="24.75" customHeight="1">
      <c r="A35" s="21">
        <v>25</v>
      </c>
      <c r="B35" s="10">
        <v>1013875994</v>
      </c>
      <c r="C35" s="14" t="s">
        <v>108</v>
      </c>
      <c r="D35" s="14" t="s">
        <v>109</v>
      </c>
      <c r="E35" s="25" t="s">
        <v>26</v>
      </c>
      <c r="F35" s="11">
        <v>25</v>
      </c>
      <c r="G35" s="11">
        <v>4</v>
      </c>
      <c r="H35" s="1">
        <v>0</v>
      </c>
      <c r="I35" s="1">
        <v>1</v>
      </c>
      <c r="J35" s="2">
        <v>30</v>
      </c>
      <c r="K35" s="2">
        <v>16506</v>
      </c>
      <c r="L35" s="2">
        <f t="shared" si="0"/>
        <v>16506</v>
      </c>
      <c r="M35" s="1">
        <f t="shared" si="2"/>
        <v>124</v>
      </c>
      <c r="N35" s="1">
        <v>0</v>
      </c>
      <c r="O35" s="2">
        <f t="shared" si="1"/>
        <v>16382</v>
      </c>
      <c r="P35" s="22"/>
      <c r="Q35" s="15" t="s">
        <v>57</v>
      </c>
      <c r="R35" s="15" t="s">
        <v>117</v>
      </c>
      <c r="S35" s="15" t="s">
        <v>44</v>
      </c>
      <c r="T35" s="15" t="s">
        <v>118</v>
      </c>
    </row>
    <row r="36" spans="1:20" s="3" customFormat="1" ht="24.75" customHeight="1">
      <c r="A36" s="21">
        <v>26</v>
      </c>
      <c r="B36" s="10">
        <v>1014143645</v>
      </c>
      <c r="C36" s="14" t="s">
        <v>306</v>
      </c>
      <c r="D36" s="14" t="s">
        <v>307</v>
      </c>
      <c r="E36" s="25" t="s">
        <v>26</v>
      </c>
      <c r="F36" s="11">
        <v>25</v>
      </c>
      <c r="G36" s="11">
        <v>4</v>
      </c>
      <c r="H36" s="1">
        <v>0</v>
      </c>
      <c r="I36" s="1">
        <v>1</v>
      </c>
      <c r="J36" s="2">
        <v>30</v>
      </c>
      <c r="K36" s="2">
        <v>16506</v>
      </c>
      <c r="L36" s="2">
        <f t="shared" si="0"/>
        <v>16506</v>
      </c>
      <c r="M36" s="1">
        <f t="shared" si="2"/>
        <v>124</v>
      </c>
      <c r="N36" s="1">
        <v>0</v>
      </c>
      <c r="O36" s="2">
        <f t="shared" si="1"/>
        <v>16382</v>
      </c>
      <c r="P36" s="22"/>
      <c r="Q36" s="15" t="s">
        <v>62</v>
      </c>
      <c r="R36" s="15" t="s">
        <v>308</v>
      </c>
      <c r="S36" s="15" t="s">
        <v>309</v>
      </c>
      <c r="T36" s="15" t="s">
        <v>91</v>
      </c>
    </row>
    <row r="37" spans="1:20" s="3" customFormat="1" ht="24.75" customHeight="1">
      <c r="A37" s="21">
        <v>27</v>
      </c>
      <c r="B37" s="10">
        <v>2214639296</v>
      </c>
      <c r="C37" s="14" t="s">
        <v>79</v>
      </c>
      <c r="D37" s="14" t="s">
        <v>83</v>
      </c>
      <c r="E37" s="25" t="s">
        <v>26</v>
      </c>
      <c r="F37" s="11">
        <v>22</v>
      </c>
      <c r="G37" s="11">
        <v>4</v>
      </c>
      <c r="H37" s="1">
        <v>0</v>
      </c>
      <c r="I37" s="1">
        <v>1</v>
      </c>
      <c r="J37" s="2">
        <v>27</v>
      </c>
      <c r="K37" s="2">
        <v>16506</v>
      </c>
      <c r="L37" s="2">
        <f t="shared" si="0"/>
        <v>14855.400000000001</v>
      </c>
      <c r="M37" s="1">
        <f t="shared" si="2"/>
        <v>112</v>
      </c>
      <c r="N37" s="1">
        <v>0</v>
      </c>
      <c r="O37" s="2">
        <f t="shared" si="1"/>
        <v>14743.400000000001</v>
      </c>
      <c r="P37" s="22"/>
      <c r="Q37" s="15" t="s">
        <v>48</v>
      </c>
      <c r="R37" s="15" t="s">
        <v>92</v>
      </c>
      <c r="S37" s="15" t="s">
        <v>93</v>
      </c>
      <c r="T37" s="15" t="s">
        <v>94</v>
      </c>
    </row>
    <row r="38" spans="1:20" s="3" customFormat="1" ht="24.75" customHeight="1">
      <c r="A38" s="21">
        <v>28</v>
      </c>
      <c r="B38" s="10">
        <v>2214726280</v>
      </c>
      <c r="C38" s="14" t="s">
        <v>134</v>
      </c>
      <c r="D38" s="14" t="s">
        <v>142</v>
      </c>
      <c r="E38" s="25" t="s">
        <v>26</v>
      </c>
      <c r="F38" s="11">
        <v>10</v>
      </c>
      <c r="G38" s="11">
        <v>1</v>
      </c>
      <c r="H38" s="1">
        <v>0</v>
      </c>
      <c r="I38" s="1">
        <v>0</v>
      </c>
      <c r="J38" s="2">
        <v>11</v>
      </c>
      <c r="K38" s="2">
        <v>16506</v>
      </c>
      <c r="L38" s="2">
        <f t="shared" si="0"/>
        <v>6052.200000000001</v>
      </c>
      <c r="M38" s="1">
        <f t="shared" si="2"/>
        <v>46</v>
      </c>
      <c r="N38" s="1">
        <v>0</v>
      </c>
      <c r="O38" s="2">
        <f t="shared" si="1"/>
        <v>6006.200000000001</v>
      </c>
      <c r="P38" s="22"/>
      <c r="Q38" s="15" t="s">
        <v>57</v>
      </c>
      <c r="R38" s="15" t="s">
        <v>159</v>
      </c>
      <c r="S38" s="15" t="s">
        <v>160</v>
      </c>
      <c r="T38" s="15" t="s">
        <v>161</v>
      </c>
    </row>
    <row r="39" spans="1:20" s="3" customFormat="1" ht="24.75" customHeight="1">
      <c r="A39" s="21">
        <v>29</v>
      </c>
      <c r="B39" s="10">
        <v>1013940260</v>
      </c>
      <c r="C39" s="14" t="s">
        <v>124</v>
      </c>
      <c r="D39" s="14" t="s">
        <v>137</v>
      </c>
      <c r="E39" s="25" t="s">
        <v>26</v>
      </c>
      <c r="F39" s="11">
        <v>25</v>
      </c>
      <c r="G39" s="11">
        <v>4</v>
      </c>
      <c r="H39" s="1">
        <v>0</v>
      </c>
      <c r="I39" s="1">
        <v>1</v>
      </c>
      <c r="J39" s="2">
        <v>30</v>
      </c>
      <c r="K39" s="2">
        <v>16506</v>
      </c>
      <c r="L39" s="2">
        <f t="shared" si="0"/>
        <v>16506</v>
      </c>
      <c r="M39" s="1">
        <f t="shared" si="2"/>
        <v>124</v>
      </c>
      <c r="N39" s="1">
        <v>0</v>
      </c>
      <c r="O39" s="2">
        <f t="shared" si="1"/>
        <v>16382</v>
      </c>
      <c r="P39" s="22"/>
      <c r="Q39" s="15" t="s">
        <v>59</v>
      </c>
      <c r="R39" s="15" t="s">
        <v>147</v>
      </c>
      <c r="S39" s="15" t="s">
        <v>148</v>
      </c>
      <c r="T39" s="15" t="s">
        <v>149</v>
      </c>
    </row>
    <row r="40" spans="1:20" s="3" customFormat="1" ht="24.75" customHeight="1">
      <c r="A40" s="21">
        <v>30</v>
      </c>
      <c r="B40" s="10">
        <v>2017149123</v>
      </c>
      <c r="C40" s="14" t="s">
        <v>64</v>
      </c>
      <c r="D40" s="14" t="s">
        <v>139</v>
      </c>
      <c r="E40" s="25" t="s">
        <v>26</v>
      </c>
      <c r="F40" s="11">
        <v>26</v>
      </c>
      <c r="G40" s="11">
        <v>4</v>
      </c>
      <c r="H40" s="1">
        <v>0</v>
      </c>
      <c r="I40" s="1">
        <v>0</v>
      </c>
      <c r="J40" s="2">
        <v>30</v>
      </c>
      <c r="K40" s="2">
        <v>16506</v>
      </c>
      <c r="L40" s="2">
        <f t="shared" si="0"/>
        <v>16506</v>
      </c>
      <c r="M40" s="1">
        <f t="shared" si="2"/>
        <v>124</v>
      </c>
      <c r="N40" s="1">
        <v>0</v>
      </c>
      <c r="O40" s="2">
        <f t="shared" si="1"/>
        <v>16382</v>
      </c>
      <c r="P40" s="22"/>
      <c r="Q40" s="15" t="s">
        <v>57</v>
      </c>
      <c r="R40" s="15" t="s">
        <v>151</v>
      </c>
      <c r="S40" s="15" t="s">
        <v>152</v>
      </c>
      <c r="T40" s="15" t="s">
        <v>58</v>
      </c>
    </row>
    <row r="41" spans="1:20" s="3" customFormat="1" ht="24.75" customHeight="1">
      <c r="A41" s="21">
        <v>31</v>
      </c>
      <c r="B41" s="10">
        <v>2214732055</v>
      </c>
      <c r="C41" s="14" t="s">
        <v>170</v>
      </c>
      <c r="D41" s="14" t="s">
        <v>171</v>
      </c>
      <c r="E41" s="25" t="s">
        <v>26</v>
      </c>
      <c r="F41" s="11">
        <v>26</v>
      </c>
      <c r="G41" s="11">
        <v>4</v>
      </c>
      <c r="H41" s="1">
        <v>0</v>
      </c>
      <c r="I41" s="1">
        <v>0</v>
      </c>
      <c r="J41" s="2">
        <v>30</v>
      </c>
      <c r="K41" s="2">
        <v>16506</v>
      </c>
      <c r="L41" s="2">
        <f t="shared" si="0"/>
        <v>16506</v>
      </c>
      <c r="M41" s="1">
        <f t="shared" si="2"/>
        <v>124</v>
      </c>
      <c r="N41" s="1">
        <v>0</v>
      </c>
      <c r="O41" s="2">
        <f t="shared" si="1"/>
        <v>16382</v>
      </c>
      <c r="P41" s="22"/>
      <c r="Q41" s="15" t="s">
        <v>45</v>
      </c>
      <c r="R41" s="15" t="s">
        <v>241</v>
      </c>
      <c r="S41" s="15" t="s">
        <v>73</v>
      </c>
      <c r="T41" s="15" t="s">
        <v>74</v>
      </c>
    </row>
    <row r="42" spans="1:20" s="3" customFormat="1" ht="24.75" customHeight="1">
      <c r="A42" s="21">
        <v>32</v>
      </c>
      <c r="B42" s="10">
        <v>2214733455</v>
      </c>
      <c r="C42" s="14" t="s">
        <v>172</v>
      </c>
      <c r="D42" s="14" t="s">
        <v>173</v>
      </c>
      <c r="E42" s="25" t="s">
        <v>26</v>
      </c>
      <c r="F42" s="11">
        <v>26</v>
      </c>
      <c r="G42" s="11">
        <v>4</v>
      </c>
      <c r="H42" s="1">
        <v>0</v>
      </c>
      <c r="I42" s="1">
        <v>0</v>
      </c>
      <c r="J42" s="2">
        <v>30</v>
      </c>
      <c r="K42" s="2">
        <v>16506</v>
      </c>
      <c r="L42" s="2">
        <f t="shared" si="0"/>
        <v>16506</v>
      </c>
      <c r="M42" s="1">
        <f t="shared" si="2"/>
        <v>124</v>
      </c>
      <c r="N42" s="1">
        <v>0</v>
      </c>
      <c r="O42" s="2">
        <f t="shared" si="1"/>
        <v>16382</v>
      </c>
      <c r="P42" s="22"/>
      <c r="Q42" s="15" t="s">
        <v>48</v>
      </c>
      <c r="R42" s="15" t="s">
        <v>185</v>
      </c>
      <c r="S42" s="15" t="s">
        <v>186</v>
      </c>
      <c r="T42" s="15" t="s">
        <v>187</v>
      </c>
    </row>
    <row r="43" spans="1:20" s="41" customFormat="1" ht="24.75" customHeight="1">
      <c r="A43" s="21">
        <v>33</v>
      </c>
      <c r="B43" s="25">
        <v>2214642891</v>
      </c>
      <c r="C43" s="26" t="s">
        <v>35</v>
      </c>
      <c r="D43" s="26" t="s">
        <v>193</v>
      </c>
      <c r="E43" s="25" t="s">
        <v>26</v>
      </c>
      <c r="F43" s="11">
        <v>25</v>
      </c>
      <c r="G43" s="11">
        <v>4</v>
      </c>
      <c r="H43" s="42">
        <v>0</v>
      </c>
      <c r="I43" s="1">
        <v>1</v>
      </c>
      <c r="J43" s="27">
        <v>30</v>
      </c>
      <c r="K43" s="27">
        <v>16506</v>
      </c>
      <c r="L43" s="27">
        <f aca="true" t="shared" si="3" ref="L43:L74">(K43/D$8*J43)</f>
        <v>16506</v>
      </c>
      <c r="M43" s="42">
        <f t="shared" si="2"/>
        <v>124</v>
      </c>
      <c r="N43" s="42">
        <v>0</v>
      </c>
      <c r="O43" s="27">
        <f t="shared" si="1"/>
        <v>16382</v>
      </c>
      <c r="P43" s="22"/>
      <c r="Q43" s="40" t="s">
        <v>31</v>
      </c>
      <c r="R43" s="40" t="s">
        <v>213</v>
      </c>
      <c r="S43" s="40" t="s">
        <v>39</v>
      </c>
      <c r="T43" s="40" t="s">
        <v>40</v>
      </c>
    </row>
    <row r="44" spans="1:20" s="28" customFormat="1" ht="24.75" customHeight="1">
      <c r="A44" s="21">
        <v>34</v>
      </c>
      <c r="B44" s="25">
        <v>1013752164</v>
      </c>
      <c r="C44" s="26" t="s">
        <v>168</v>
      </c>
      <c r="D44" s="26" t="s">
        <v>169</v>
      </c>
      <c r="E44" s="25" t="s">
        <v>26</v>
      </c>
      <c r="F44" s="11">
        <v>25</v>
      </c>
      <c r="G44" s="11">
        <v>4</v>
      </c>
      <c r="H44" s="42">
        <v>0</v>
      </c>
      <c r="I44" s="1">
        <v>1</v>
      </c>
      <c r="J44" s="27">
        <v>30</v>
      </c>
      <c r="K44" s="27">
        <v>16506</v>
      </c>
      <c r="L44" s="27">
        <f t="shared" si="3"/>
        <v>16506</v>
      </c>
      <c r="M44" s="42">
        <f t="shared" si="2"/>
        <v>124</v>
      </c>
      <c r="N44" s="42">
        <v>0</v>
      </c>
      <c r="O44" s="27">
        <f t="shared" si="1"/>
        <v>16382</v>
      </c>
      <c r="P44" s="22"/>
      <c r="Q44" s="15" t="s">
        <v>62</v>
      </c>
      <c r="R44" s="15" t="s">
        <v>181</v>
      </c>
      <c r="S44" s="15" t="s">
        <v>182</v>
      </c>
      <c r="T44" s="15" t="s">
        <v>183</v>
      </c>
    </row>
    <row r="45" spans="1:20" s="41" customFormat="1" ht="24.75" customHeight="1">
      <c r="A45" s="21">
        <v>35</v>
      </c>
      <c r="B45" s="25">
        <v>2214852455</v>
      </c>
      <c r="C45" s="26" t="s">
        <v>464</v>
      </c>
      <c r="D45" s="26" t="s">
        <v>267</v>
      </c>
      <c r="E45" s="25" t="s">
        <v>26</v>
      </c>
      <c r="F45" s="11">
        <v>25</v>
      </c>
      <c r="G45" s="11">
        <v>4</v>
      </c>
      <c r="H45" s="42">
        <v>0</v>
      </c>
      <c r="I45" s="1">
        <v>1</v>
      </c>
      <c r="J45" s="27">
        <v>30</v>
      </c>
      <c r="K45" s="27">
        <v>16506</v>
      </c>
      <c r="L45" s="27">
        <f t="shared" si="3"/>
        <v>16506</v>
      </c>
      <c r="M45" s="42">
        <f t="shared" si="2"/>
        <v>124</v>
      </c>
      <c r="N45" s="42">
        <v>0</v>
      </c>
      <c r="O45" s="27">
        <f t="shared" si="1"/>
        <v>16382</v>
      </c>
      <c r="P45" s="22"/>
      <c r="Q45" s="40" t="s">
        <v>252</v>
      </c>
      <c r="R45" s="40" t="s">
        <v>465</v>
      </c>
      <c r="S45" s="40" t="s">
        <v>278</v>
      </c>
      <c r="T45" s="40" t="s">
        <v>279</v>
      </c>
    </row>
    <row r="46" spans="1:20" s="3" customFormat="1" ht="24.75" customHeight="1">
      <c r="A46" s="21">
        <v>36</v>
      </c>
      <c r="B46" s="10">
        <v>2214805050</v>
      </c>
      <c r="C46" s="14" t="s">
        <v>314</v>
      </c>
      <c r="D46" s="14" t="s">
        <v>315</v>
      </c>
      <c r="E46" s="25" t="s">
        <v>26</v>
      </c>
      <c r="F46" s="11">
        <v>22</v>
      </c>
      <c r="G46" s="11">
        <v>4</v>
      </c>
      <c r="H46" s="1">
        <v>0</v>
      </c>
      <c r="I46" s="1">
        <v>1</v>
      </c>
      <c r="J46" s="2">
        <v>27</v>
      </c>
      <c r="K46" s="2">
        <v>16506</v>
      </c>
      <c r="L46" s="2">
        <f t="shared" si="3"/>
        <v>14855.400000000001</v>
      </c>
      <c r="M46" s="1">
        <f t="shared" si="2"/>
        <v>112</v>
      </c>
      <c r="N46" s="1">
        <v>0</v>
      </c>
      <c r="O46" s="2">
        <f t="shared" si="1"/>
        <v>14743.400000000001</v>
      </c>
      <c r="P46" s="22"/>
      <c r="Q46" s="15" t="s">
        <v>48</v>
      </c>
      <c r="R46" s="15" t="s">
        <v>329</v>
      </c>
      <c r="S46" s="15" t="s">
        <v>75</v>
      </c>
      <c r="T46" s="15" t="s">
        <v>330</v>
      </c>
    </row>
    <row r="47" spans="1:20" s="3" customFormat="1" ht="24.75" customHeight="1">
      <c r="A47" s="21">
        <v>37</v>
      </c>
      <c r="B47" s="10">
        <v>2214805054</v>
      </c>
      <c r="C47" s="14" t="s">
        <v>83</v>
      </c>
      <c r="D47" s="14" t="s">
        <v>316</v>
      </c>
      <c r="E47" s="25" t="s">
        <v>26</v>
      </c>
      <c r="F47" s="11">
        <v>10</v>
      </c>
      <c r="G47" s="11">
        <v>2</v>
      </c>
      <c r="H47" s="1">
        <v>0</v>
      </c>
      <c r="I47" s="1">
        <v>0</v>
      </c>
      <c r="J47" s="2">
        <v>12</v>
      </c>
      <c r="K47" s="2">
        <v>16506</v>
      </c>
      <c r="L47" s="2">
        <f t="shared" si="3"/>
        <v>6602.400000000001</v>
      </c>
      <c r="M47" s="1">
        <f t="shared" si="2"/>
        <v>50</v>
      </c>
      <c r="N47" s="1">
        <v>0</v>
      </c>
      <c r="O47" s="2">
        <f t="shared" si="1"/>
        <v>6552.400000000001</v>
      </c>
      <c r="P47" s="22"/>
      <c r="Q47" s="15" t="s">
        <v>57</v>
      </c>
      <c r="R47" s="15" t="s">
        <v>331</v>
      </c>
      <c r="S47" s="15" t="s">
        <v>90</v>
      </c>
      <c r="T47" s="15" t="s">
        <v>58</v>
      </c>
    </row>
    <row r="48" spans="1:20" s="3" customFormat="1" ht="24.75" customHeight="1">
      <c r="A48" s="21">
        <v>38</v>
      </c>
      <c r="B48" s="10">
        <v>2214805058</v>
      </c>
      <c r="C48" s="14" t="s">
        <v>317</v>
      </c>
      <c r="D48" s="14" t="s">
        <v>318</v>
      </c>
      <c r="E48" s="25" t="s">
        <v>26</v>
      </c>
      <c r="F48" s="11">
        <v>24</v>
      </c>
      <c r="G48" s="11">
        <v>4</v>
      </c>
      <c r="H48" s="1">
        <v>0</v>
      </c>
      <c r="I48" s="1">
        <v>1</v>
      </c>
      <c r="J48" s="2">
        <v>29</v>
      </c>
      <c r="K48" s="2">
        <v>16506</v>
      </c>
      <c r="L48" s="2">
        <f t="shared" si="3"/>
        <v>15955.800000000001</v>
      </c>
      <c r="M48" s="1">
        <f t="shared" si="2"/>
        <v>120</v>
      </c>
      <c r="N48" s="1">
        <v>0</v>
      </c>
      <c r="O48" s="2">
        <f>L48-M48-N48</f>
        <v>15835.800000000001</v>
      </c>
      <c r="P48" s="22"/>
      <c r="Q48" s="15" t="s">
        <v>48</v>
      </c>
      <c r="R48" s="15" t="s">
        <v>332</v>
      </c>
      <c r="S48" s="15" t="s">
        <v>333</v>
      </c>
      <c r="T48" s="15" t="s">
        <v>334</v>
      </c>
    </row>
    <row r="49" spans="1:20" s="3" customFormat="1" ht="24.75" customHeight="1">
      <c r="A49" s="21">
        <v>39</v>
      </c>
      <c r="B49" s="10">
        <v>2214805068</v>
      </c>
      <c r="C49" s="14" t="s">
        <v>319</v>
      </c>
      <c r="D49" s="14" t="s">
        <v>320</v>
      </c>
      <c r="E49" s="25" t="s">
        <v>26</v>
      </c>
      <c r="F49" s="11">
        <v>4</v>
      </c>
      <c r="G49" s="11">
        <v>0</v>
      </c>
      <c r="H49" s="1">
        <v>0</v>
      </c>
      <c r="I49" s="1">
        <v>0</v>
      </c>
      <c r="J49" s="2">
        <v>4</v>
      </c>
      <c r="K49" s="2">
        <v>16506</v>
      </c>
      <c r="L49" s="2">
        <f t="shared" si="3"/>
        <v>2200.8</v>
      </c>
      <c r="M49" s="1">
        <f t="shared" si="2"/>
        <v>17</v>
      </c>
      <c r="N49" s="1">
        <v>0</v>
      </c>
      <c r="O49" s="2">
        <f t="shared" si="1"/>
        <v>2183.8</v>
      </c>
      <c r="P49" s="22"/>
      <c r="Q49" s="15" t="s">
        <v>29</v>
      </c>
      <c r="R49" s="15" t="s">
        <v>335</v>
      </c>
      <c r="S49" s="15" t="s">
        <v>336</v>
      </c>
      <c r="T49" s="15" t="s">
        <v>337</v>
      </c>
    </row>
    <row r="50" spans="1:20" s="3" customFormat="1" ht="24.75" customHeight="1">
      <c r="A50" s="21">
        <v>40</v>
      </c>
      <c r="B50" s="10">
        <v>2214599340</v>
      </c>
      <c r="C50" s="14" t="s">
        <v>398</v>
      </c>
      <c r="D50" s="14" t="s">
        <v>403</v>
      </c>
      <c r="E50" s="25" t="s">
        <v>26</v>
      </c>
      <c r="F50" s="11">
        <v>24</v>
      </c>
      <c r="G50" s="11">
        <v>5</v>
      </c>
      <c r="H50" s="1">
        <v>0</v>
      </c>
      <c r="I50" s="1">
        <v>1</v>
      </c>
      <c r="J50" s="2">
        <v>30</v>
      </c>
      <c r="K50" s="2">
        <v>16506</v>
      </c>
      <c r="L50" s="2">
        <f t="shared" si="3"/>
        <v>16506</v>
      </c>
      <c r="M50" s="1">
        <f t="shared" si="2"/>
        <v>124</v>
      </c>
      <c r="N50" s="1">
        <v>0</v>
      </c>
      <c r="O50" s="2">
        <f t="shared" si="1"/>
        <v>16382</v>
      </c>
      <c r="P50" s="22"/>
      <c r="Q50" s="15" t="s">
        <v>48</v>
      </c>
      <c r="R50" s="15" t="s">
        <v>407</v>
      </c>
      <c r="S50" s="15" t="s">
        <v>408</v>
      </c>
      <c r="T50" s="15" t="s">
        <v>409</v>
      </c>
    </row>
    <row r="51" spans="1:20" s="3" customFormat="1" ht="24.75" customHeight="1">
      <c r="A51" s="21">
        <v>41</v>
      </c>
      <c r="B51" s="10">
        <v>2214647410</v>
      </c>
      <c r="C51" s="14" t="s">
        <v>401</v>
      </c>
      <c r="D51" s="14" t="s">
        <v>406</v>
      </c>
      <c r="E51" s="25" t="s">
        <v>26</v>
      </c>
      <c r="F51" s="11">
        <v>25</v>
      </c>
      <c r="G51" s="11">
        <v>4</v>
      </c>
      <c r="H51" s="1">
        <v>0</v>
      </c>
      <c r="I51" s="1">
        <v>1</v>
      </c>
      <c r="J51" s="2">
        <v>30</v>
      </c>
      <c r="K51" s="2">
        <v>16506</v>
      </c>
      <c r="L51" s="2">
        <f t="shared" si="3"/>
        <v>16506</v>
      </c>
      <c r="M51" s="1">
        <f aca="true" t="shared" si="4" ref="M51:M57">ROUNDUP(L51*0.75%,0)</f>
        <v>124</v>
      </c>
      <c r="N51" s="1">
        <v>0</v>
      </c>
      <c r="O51" s="2">
        <f t="shared" si="1"/>
        <v>16382</v>
      </c>
      <c r="P51" s="22"/>
      <c r="Q51" s="15" t="s">
        <v>31</v>
      </c>
      <c r="R51" s="15" t="s">
        <v>418</v>
      </c>
      <c r="S51" s="15" t="s">
        <v>419</v>
      </c>
      <c r="T51" s="15" t="s">
        <v>420</v>
      </c>
    </row>
    <row r="52" spans="1:20" s="3" customFormat="1" ht="24.75" customHeight="1">
      <c r="A52" s="21">
        <v>42</v>
      </c>
      <c r="B52" s="10">
        <v>2214847687</v>
      </c>
      <c r="C52" s="14" t="s">
        <v>424</v>
      </c>
      <c r="D52" s="14" t="s">
        <v>19</v>
      </c>
      <c r="E52" s="25" t="s">
        <v>266</v>
      </c>
      <c r="F52" s="11">
        <v>24</v>
      </c>
      <c r="G52" s="11">
        <v>4</v>
      </c>
      <c r="H52" s="1">
        <v>0</v>
      </c>
      <c r="I52" s="1">
        <v>1</v>
      </c>
      <c r="J52" s="2">
        <v>29</v>
      </c>
      <c r="K52" s="2">
        <v>20019</v>
      </c>
      <c r="L52" s="2">
        <f t="shared" si="3"/>
        <v>19351.699999999997</v>
      </c>
      <c r="M52" s="1">
        <f t="shared" si="4"/>
        <v>146</v>
      </c>
      <c r="N52" s="1">
        <v>0</v>
      </c>
      <c r="O52" s="2">
        <f t="shared" si="1"/>
        <v>19205.699999999997</v>
      </c>
      <c r="P52" s="22"/>
      <c r="Q52" s="15" t="s">
        <v>43</v>
      </c>
      <c r="R52" s="15" t="s">
        <v>438</v>
      </c>
      <c r="S52" s="15" t="s">
        <v>439</v>
      </c>
      <c r="T52" s="15" t="s">
        <v>440</v>
      </c>
    </row>
    <row r="53" spans="1:20" s="3" customFormat="1" ht="24.75" customHeight="1">
      <c r="A53" s="21">
        <v>43</v>
      </c>
      <c r="B53" s="10">
        <v>2214847717</v>
      </c>
      <c r="C53" s="14" t="s">
        <v>425</v>
      </c>
      <c r="D53" s="14" t="s">
        <v>426</v>
      </c>
      <c r="E53" s="25" t="s">
        <v>26</v>
      </c>
      <c r="F53" s="11">
        <v>25</v>
      </c>
      <c r="G53" s="11">
        <v>4</v>
      </c>
      <c r="H53" s="1">
        <v>0</v>
      </c>
      <c r="I53" s="1">
        <v>1</v>
      </c>
      <c r="J53" s="2">
        <v>30</v>
      </c>
      <c r="K53" s="2">
        <v>16506</v>
      </c>
      <c r="L53" s="2">
        <f t="shared" si="3"/>
        <v>16506</v>
      </c>
      <c r="M53" s="1">
        <f t="shared" si="4"/>
        <v>124</v>
      </c>
      <c r="N53" s="1">
        <v>0</v>
      </c>
      <c r="O53" s="2">
        <f t="shared" si="1"/>
        <v>16382</v>
      </c>
      <c r="P53" s="22"/>
      <c r="Q53" s="15" t="s">
        <v>52</v>
      </c>
      <c r="R53" s="15" t="s">
        <v>441</v>
      </c>
      <c r="S53" s="15" t="s">
        <v>442</v>
      </c>
      <c r="T53" s="15" t="s">
        <v>443</v>
      </c>
    </row>
    <row r="54" spans="1:20" s="3" customFormat="1" ht="24.75" customHeight="1">
      <c r="A54" s="21">
        <v>44</v>
      </c>
      <c r="B54" s="10">
        <v>2214847731</v>
      </c>
      <c r="C54" s="14" t="s">
        <v>428</v>
      </c>
      <c r="D54" s="14" t="s">
        <v>429</v>
      </c>
      <c r="E54" s="25" t="s">
        <v>133</v>
      </c>
      <c r="F54" s="11">
        <v>26</v>
      </c>
      <c r="G54" s="11">
        <v>4</v>
      </c>
      <c r="H54" s="1">
        <v>0</v>
      </c>
      <c r="I54" s="1">
        <v>0</v>
      </c>
      <c r="J54" s="2">
        <v>30</v>
      </c>
      <c r="K54" s="2">
        <v>18187</v>
      </c>
      <c r="L54" s="2">
        <f t="shared" si="3"/>
        <v>18187</v>
      </c>
      <c r="M54" s="1">
        <f t="shared" si="4"/>
        <v>137</v>
      </c>
      <c r="N54" s="1">
        <v>0</v>
      </c>
      <c r="O54" s="2">
        <f t="shared" si="1"/>
        <v>18050</v>
      </c>
      <c r="P54" s="22"/>
      <c r="Q54" s="15" t="s">
        <v>45</v>
      </c>
      <c r="R54" s="15" t="s">
        <v>593</v>
      </c>
      <c r="S54" s="15" t="s">
        <v>73</v>
      </c>
      <c r="T54" s="15" t="s">
        <v>74</v>
      </c>
    </row>
    <row r="55" spans="1:20" s="3" customFormat="1" ht="24.75" customHeight="1">
      <c r="A55" s="21">
        <v>45</v>
      </c>
      <c r="B55" s="10">
        <v>2214847736</v>
      </c>
      <c r="C55" s="14" t="s">
        <v>430</v>
      </c>
      <c r="D55" s="14" t="s">
        <v>431</v>
      </c>
      <c r="E55" s="25" t="s">
        <v>115</v>
      </c>
      <c r="F55" s="11">
        <v>26</v>
      </c>
      <c r="G55" s="11">
        <v>4</v>
      </c>
      <c r="H55" s="1">
        <v>0</v>
      </c>
      <c r="I55" s="1">
        <v>0</v>
      </c>
      <c r="J55" s="2">
        <v>30</v>
      </c>
      <c r="K55" s="2">
        <v>18187</v>
      </c>
      <c r="L55" s="2">
        <f t="shared" si="3"/>
        <v>18187</v>
      </c>
      <c r="M55" s="1">
        <f t="shared" si="4"/>
        <v>137</v>
      </c>
      <c r="N55" s="1">
        <v>0</v>
      </c>
      <c r="O55" s="2">
        <f t="shared" si="1"/>
        <v>18050</v>
      </c>
      <c r="P55" s="22"/>
      <c r="Q55" s="15" t="s">
        <v>59</v>
      </c>
      <c r="R55" s="15" t="s">
        <v>450</v>
      </c>
      <c r="S55" s="15" t="s">
        <v>451</v>
      </c>
      <c r="T55" s="15" t="s">
        <v>452</v>
      </c>
    </row>
    <row r="56" spans="1:20" s="3" customFormat="1" ht="24.75" customHeight="1">
      <c r="A56" s="21">
        <v>46</v>
      </c>
      <c r="B56" s="10">
        <v>2214847745</v>
      </c>
      <c r="C56" s="14" t="s">
        <v>432</v>
      </c>
      <c r="D56" s="14" t="s">
        <v>433</v>
      </c>
      <c r="E56" s="25" t="s">
        <v>249</v>
      </c>
      <c r="F56" s="11">
        <v>25</v>
      </c>
      <c r="G56" s="11">
        <v>4</v>
      </c>
      <c r="H56" s="1">
        <v>0</v>
      </c>
      <c r="I56" s="1">
        <v>1</v>
      </c>
      <c r="J56" s="2">
        <v>30</v>
      </c>
      <c r="K56" s="2">
        <v>20019</v>
      </c>
      <c r="L56" s="2">
        <f t="shared" si="3"/>
        <v>20019</v>
      </c>
      <c r="M56" s="1">
        <f t="shared" si="4"/>
        <v>151</v>
      </c>
      <c r="N56" s="1">
        <v>0</v>
      </c>
      <c r="O56" s="2">
        <f t="shared" si="1"/>
        <v>19868</v>
      </c>
      <c r="P56" s="22"/>
      <c r="Q56" s="15" t="s">
        <v>48</v>
      </c>
      <c r="R56" s="15" t="s">
        <v>453</v>
      </c>
      <c r="S56" s="15" t="s">
        <v>454</v>
      </c>
      <c r="T56" s="15" t="s">
        <v>455</v>
      </c>
    </row>
    <row r="57" spans="1:20" s="3" customFormat="1" ht="24.75" customHeight="1">
      <c r="A57" s="21">
        <v>47</v>
      </c>
      <c r="B57" s="10">
        <v>2214854244</v>
      </c>
      <c r="C57" s="14" t="s">
        <v>362</v>
      </c>
      <c r="D57" s="14" t="s">
        <v>466</v>
      </c>
      <c r="E57" s="25" t="s">
        <v>26</v>
      </c>
      <c r="F57" s="11">
        <v>25</v>
      </c>
      <c r="G57" s="11">
        <v>4</v>
      </c>
      <c r="H57" s="1">
        <v>0</v>
      </c>
      <c r="I57" s="1">
        <v>1</v>
      </c>
      <c r="J57" s="2">
        <v>30</v>
      </c>
      <c r="K57" s="2">
        <v>16506</v>
      </c>
      <c r="L57" s="2">
        <f t="shared" si="3"/>
        <v>16506</v>
      </c>
      <c r="M57" s="1">
        <f t="shared" si="4"/>
        <v>124</v>
      </c>
      <c r="N57" s="1">
        <v>0</v>
      </c>
      <c r="O57" s="2">
        <f aca="true" t="shared" si="5" ref="O57:O66">L57-M57-N57</f>
        <v>16382</v>
      </c>
      <c r="P57" s="1"/>
      <c r="Q57" s="15" t="s">
        <v>350</v>
      </c>
      <c r="R57" s="15" t="s">
        <v>467</v>
      </c>
      <c r="S57" s="15" t="s">
        <v>439</v>
      </c>
      <c r="T57" s="15" t="s">
        <v>468</v>
      </c>
    </row>
    <row r="58" spans="1:20" s="3" customFormat="1" ht="24.75" customHeight="1">
      <c r="A58" s="21">
        <v>48</v>
      </c>
      <c r="B58" s="10">
        <v>2214861639</v>
      </c>
      <c r="C58" s="14" t="s">
        <v>471</v>
      </c>
      <c r="D58" s="14" t="s">
        <v>472</v>
      </c>
      <c r="E58" s="25" t="s">
        <v>26</v>
      </c>
      <c r="F58" s="11">
        <v>24</v>
      </c>
      <c r="G58" s="11">
        <v>5</v>
      </c>
      <c r="H58" s="1">
        <v>0</v>
      </c>
      <c r="I58" s="1">
        <v>1</v>
      </c>
      <c r="J58" s="2">
        <v>30</v>
      </c>
      <c r="K58" s="2">
        <v>16506</v>
      </c>
      <c r="L58" s="2">
        <f t="shared" si="3"/>
        <v>16506</v>
      </c>
      <c r="M58" s="1">
        <f aca="true" t="shared" si="6" ref="M58:M67">ROUNDUP(L58*0.75%,0)</f>
        <v>124</v>
      </c>
      <c r="N58" s="1">
        <v>0</v>
      </c>
      <c r="O58" s="2">
        <f t="shared" si="5"/>
        <v>16382</v>
      </c>
      <c r="P58" s="1"/>
      <c r="Q58" s="15" t="s">
        <v>62</v>
      </c>
      <c r="R58" s="15" t="s">
        <v>493</v>
      </c>
      <c r="S58" s="15" t="s">
        <v>494</v>
      </c>
      <c r="T58" s="15" t="s">
        <v>495</v>
      </c>
    </row>
    <row r="59" spans="1:20" s="3" customFormat="1" ht="24.75" customHeight="1">
      <c r="A59" s="21">
        <v>49</v>
      </c>
      <c r="B59" s="10">
        <v>2214861646</v>
      </c>
      <c r="C59" s="14" t="s">
        <v>473</v>
      </c>
      <c r="D59" s="14" t="s">
        <v>50</v>
      </c>
      <c r="E59" s="25" t="s">
        <v>26</v>
      </c>
      <c r="F59" s="11">
        <v>17</v>
      </c>
      <c r="G59" s="11">
        <v>3</v>
      </c>
      <c r="H59" s="1">
        <v>0</v>
      </c>
      <c r="I59" s="1">
        <v>1</v>
      </c>
      <c r="J59" s="2">
        <v>21</v>
      </c>
      <c r="K59" s="2">
        <v>16506</v>
      </c>
      <c r="L59" s="2">
        <f t="shared" si="3"/>
        <v>11554.2</v>
      </c>
      <c r="M59" s="1">
        <f t="shared" si="6"/>
        <v>87</v>
      </c>
      <c r="N59" s="1">
        <v>0</v>
      </c>
      <c r="O59" s="2">
        <f t="shared" si="5"/>
        <v>11467.2</v>
      </c>
      <c r="P59" s="1"/>
      <c r="Q59" s="15" t="s">
        <v>410</v>
      </c>
      <c r="R59" s="15" t="s">
        <v>496</v>
      </c>
      <c r="S59" s="15" t="s">
        <v>53</v>
      </c>
      <c r="T59" s="15" t="s">
        <v>54</v>
      </c>
    </row>
    <row r="60" spans="1:20" s="3" customFormat="1" ht="24.75" customHeight="1">
      <c r="A60" s="21">
        <v>50</v>
      </c>
      <c r="B60" s="10">
        <v>2214861662</v>
      </c>
      <c r="C60" s="14" t="s">
        <v>474</v>
      </c>
      <c r="D60" s="14" t="s">
        <v>475</v>
      </c>
      <c r="E60" s="25" t="s">
        <v>26</v>
      </c>
      <c r="F60" s="11">
        <v>25</v>
      </c>
      <c r="G60" s="11">
        <v>4</v>
      </c>
      <c r="H60" s="1">
        <v>0</v>
      </c>
      <c r="I60" s="1">
        <v>1</v>
      </c>
      <c r="J60" s="2">
        <v>30</v>
      </c>
      <c r="K60" s="2">
        <v>16506</v>
      </c>
      <c r="L60" s="2">
        <f t="shared" si="3"/>
        <v>16506</v>
      </c>
      <c r="M60" s="1">
        <f t="shared" si="6"/>
        <v>124</v>
      </c>
      <c r="N60" s="1">
        <v>0</v>
      </c>
      <c r="O60" s="2">
        <f t="shared" si="5"/>
        <v>16382</v>
      </c>
      <c r="P60" s="1"/>
      <c r="Q60" s="15" t="s">
        <v>43</v>
      </c>
      <c r="R60" s="15" t="s">
        <v>497</v>
      </c>
      <c r="S60" s="15" t="s">
        <v>498</v>
      </c>
      <c r="T60" s="15" t="s">
        <v>499</v>
      </c>
    </row>
    <row r="61" spans="1:20" s="3" customFormat="1" ht="24.75" customHeight="1">
      <c r="A61" s="21">
        <v>51</v>
      </c>
      <c r="B61" s="10">
        <v>2214862324</v>
      </c>
      <c r="C61" s="14" t="s">
        <v>476</v>
      </c>
      <c r="D61" s="14" t="s">
        <v>321</v>
      </c>
      <c r="E61" s="25" t="s">
        <v>26</v>
      </c>
      <c r="F61" s="11">
        <v>25</v>
      </c>
      <c r="G61" s="11">
        <v>4</v>
      </c>
      <c r="H61" s="1">
        <v>0</v>
      </c>
      <c r="I61" s="1">
        <v>1</v>
      </c>
      <c r="J61" s="2">
        <v>30</v>
      </c>
      <c r="K61" s="2">
        <v>16506</v>
      </c>
      <c r="L61" s="2">
        <f t="shared" si="3"/>
        <v>16506</v>
      </c>
      <c r="M61" s="1">
        <f t="shared" si="6"/>
        <v>124</v>
      </c>
      <c r="N61" s="1">
        <v>0</v>
      </c>
      <c r="O61" s="2">
        <f t="shared" si="5"/>
        <v>16382</v>
      </c>
      <c r="P61" s="1"/>
      <c r="Q61" s="15" t="s">
        <v>57</v>
      </c>
      <c r="R61" s="15" t="s">
        <v>500</v>
      </c>
      <c r="S61" s="15" t="s">
        <v>501</v>
      </c>
      <c r="T61" s="15" t="s">
        <v>502</v>
      </c>
    </row>
    <row r="62" spans="1:20" s="3" customFormat="1" ht="24.75" customHeight="1">
      <c r="A62" s="21">
        <v>52</v>
      </c>
      <c r="B62" s="10">
        <v>2214862337</v>
      </c>
      <c r="C62" s="14" t="s">
        <v>477</v>
      </c>
      <c r="D62" s="14" t="s">
        <v>478</v>
      </c>
      <c r="E62" s="25" t="s">
        <v>26</v>
      </c>
      <c r="F62" s="11">
        <v>11</v>
      </c>
      <c r="G62" s="11">
        <v>2</v>
      </c>
      <c r="H62" s="1">
        <v>0</v>
      </c>
      <c r="I62" s="1">
        <v>0</v>
      </c>
      <c r="J62" s="2">
        <v>13</v>
      </c>
      <c r="K62" s="2">
        <v>16506</v>
      </c>
      <c r="L62" s="2">
        <f t="shared" si="3"/>
        <v>7152.6</v>
      </c>
      <c r="M62" s="1">
        <f t="shared" si="6"/>
        <v>54</v>
      </c>
      <c r="N62" s="1">
        <v>0</v>
      </c>
      <c r="O62" s="2">
        <f t="shared" si="5"/>
        <v>7098.6</v>
      </c>
      <c r="P62" s="1"/>
      <c r="Q62" s="15" t="s">
        <v>43</v>
      </c>
      <c r="R62" s="15" t="s">
        <v>503</v>
      </c>
      <c r="S62" s="15" t="s">
        <v>504</v>
      </c>
      <c r="T62" s="15" t="s">
        <v>505</v>
      </c>
    </row>
    <row r="63" spans="1:20" s="3" customFormat="1" ht="24.75" customHeight="1">
      <c r="A63" s="21">
        <v>53</v>
      </c>
      <c r="B63" s="10">
        <v>2214432043</v>
      </c>
      <c r="C63" s="14" t="s">
        <v>481</v>
      </c>
      <c r="D63" s="14" t="s">
        <v>482</v>
      </c>
      <c r="E63" s="25" t="s">
        <v>26</v>
      </c>
      <c r="F63" s="11">
        <v>25</v>
      </c>
      <c r="G63" s="11">
        <v>4</v>
      </c>
      <c r="H63" s="1">
        <v>0</v>
      </c>
      <c r="I63" s="1">
        <v>1</v>
      </c>
      <c r="J63" s="2">
        <v>30</v>
      </c>
      <c r="K63" s="2">
        <v>16506</v>
      </c>
      <c r="L63" s="2">
        <f t="shared" si="3"/>
        <v>16506</v>
      </c>
      <c r="M63" s="1">
        <f t="shared" si="6"/>
        <v>124</v>
      </c>
      <c r="N63" s="1">
        <v>0</v>
      </c>
      <c r="O63" s="2">
        <f t="shared" si="5"/>
        <v>16382</v>
      </c>
      <c r="P63" s="1"/>
      <c r="Q63" s="15" t="s">
        <v>29</v>
      </c>
      <c r="R63" s="15" t="s">
        <v>594</v>
      </c>
      <c r="S63" s="15" t="s">
        <v>595</v>
      </c>
      <c r="T63" s="15" t="s">
        <v>596</v>
      </c>
    </row>
    <row r="64" spans="1:20" s="3" customFormat="1" ht="24.75" customHeight="1">
      <c r="A64" s="21">
        <v>54</v>
      </c>
      <c r="B64" s="10">
        <v>2214868722</v>
      </c>
      <c r="C64" s="14" t="s">
        <v>485</v>
      </c>
      <c r="D64" s="14" t="s">
        <v>486</v>
      </c>
      <c r="E64" s="25" t="s">
        <v>26</v>
      </c>
      <c r="F64" s="11">
        <v>24</v>
      </c>
      <c r="G64" s="11">
        <v>5</v>
      </c>
      <c r="H64" s="1">
        <v>0</v>
      </c>
      <c r="I64" s="1">
        <v>1</v>
      </c>
      <c r="J64" s="2">
        <v>30</v>
      </c>
      <c r="K64" s="2">
        <v>16506</v>
      </c>
      <c r="L64" s="2">
        <f t="shared" si="3"/>
        <v>16506</v>
      </c>
      <c r="M64" s="1">
        <f t="shared" si="6"/>
        <v>124</v>
      </c>
      <c r="N64" s="1">
        <v>0</v>
      </c>
      <c r="O64" s="2">
        <f t="shared" si="5"/>
        <v>16382</v>
      </c>
      <c r="P64" s="1"/>
      <c r="Q64" s="15" t="s">
        <v>59</v>
      </c>
      <c r="R64" s="15" t="s">
        <v>513</v>
      </c>
      <c r="S64" s="15" t="s">
        <v>514</v>
      </c>
      <c r="T64" s="15" t="s">
        <v>515</v>
      </c>
    </row>
    <row r="65" spans="1:20" s="3" customFormat="1" ht="24.75" customHeight="1">
      <c r="A65" s="21">
        <v>55</v>
      </c>
      <c r="B65" s="10">
        <v>2214868723</v>
      </c>
      <c r="C65" s="14" t="s">
        <v>487</v>
      </c>
      <c r="D65" s="14" t="s">
        <v>488</v>
      </c>
      <c r="E65" s="25" t="s">
        <v>26</v>
      </c>
      <c r="F65" s="11">
        <v>25</v>
      </c>
      <c r="G65" s="11">
        <v>4</v>
      </c>
      <c r="H65" s="1">
        <v>0</v>
      </c>
      <c r="I65" s="1">
        <v>1</v>
      </c>
      <c r="J65" s="2">
        <v>30</v>
      </c>
      <c r="K65" s="2">
        <v>16506</v>
      </c>
      <c r="L65" s="2">
        <f t="shared" si="3"/>
        <v>16506</v>
      </c>
      <c r="M65" s="1">
        <f t="shared" si="6"/>
        <v>124</v>
      </c>
      <c r="N65" s="1">
        <v>0</v>
      </c>
      <c r="O65" s="2">
        <f t="shared" si="5"/>
        <v>16382</v>
      </c>
      <c r="P65" s="1"/>
      <c r="Q65" s="15" t="s">
        <v>62</v>
      </c>
      <c r="R65" s="15" t="s">
        <v>516</v>
      </c>
      <c r="S65" s="15" t="s">
        <v>517</v>
      </c>
      <c r="T65" s="15" t="s">
        <v>518</v>
      </c>
    </row>
    <row r="66" spans="1:20" s="3" customFormat="1" ht="24.75" customHeight="1">
      <c r="A66" s="21">
        <v>56</v>
      </c>
      <c r="B66" s="10">
        <v>2214868726</v>
      </c>
      <c r="C66" s="14" t="s">
        <v>489</v>
      </c>
      <c r="D66" s="14" t="s">
        <v>490</v>
      </c>
      <c r="E66" s="25" t="s">
        <v>26</v>
      </c>
      <c r="F66" s="11">
        <v>25</v>
      </c>
      <c r="G66" s="11">
        <v>4</v>
      </c>
      <c r="H66" s="1">
        <v>0</v>
      </c>
      <c r="I66" s="1">
        <v>1</v>
      </c>
      <c r="J66" s="2">
        <v>30</v>
      </c>
      <c r="K66" s="2">
        <v>16506</v>
      </c>
      <c r="L66" s="2">
        <f t="shared" si="3"/>
        <v>16506</v>
      </c>
      <c r="M66" s="1">
        <f t="shared" si="6"/>
        <v>124</v>
      </c>
      <c r="N66" s="1">
        <v>0</v>
      </c>
      <c r="O66" s="2">
        <f t="shared" si="5"/>
        <v>16382</v>
      </c>
      <c r="P66" s="1"/>
      <c r="Q66" s="15" t="s">
        <v>88</v>
      </c>
      <c r="R66" s="15" t="s">
        <v>519</v>
      </c>
      <c r="S66" s="15" t="s">
        <v>30</v>
      </c>
      <c r="T66" s="15" t="s">
        <v>116</v>
      </c>
    </row>
    <row r="67" spans="1:20" s="3" customFormat="1" ht="24.75" customHeight="1">
      <c r="A67" s="21">
        <v>57</v>
      </c>
      <c r="B67" s="10">
        <v>2214868730</v>
      </c>
      <c r="C67" s="14" t="s">
        <v>491</v>
      </c>
      <c r="D67" s="14" t="s">
        <v>492</v>
      </c>
      <c r="E67" s="25" t="s">
        <v>26</v>
      </c>
      <c r="F67" s="11">
        <v>25</v>
      </c>
      <c r="G67" s="11">
        <v>4</v>
      </c>
      <c r="H67" s="1">
        <v>0</v>
      </c>
      <c r="I67" s="1">
        <v>1</v>
      </c>
      <c r="J67" s="2">
        <v>30</v>
      </c>
      <c r="K67" s="2">
        <v>16506</v>
      </c>
      <c r="L67" s="2">
        <f t="shared" si="3"/>
        <v>16506</v>
      </c>
      <c r="M67" s="1">
        <f t="shared" si="6"/>
        <v>124</v>
      </c>
      <c r="N67" s="1">
        <v>0</v>
      </c>
      <c r="O67" s="2">
        <f>L67-M67-N67</f>
        <v>16382</v>
      </c>
      <c r="P67" s="1"/>
      <c r="Q67" s="15" t="s">
        <v>434</v>
      </c>
      <c r="R67" s="15" t="s">
        <v>520</v>
      </c>
      <c r="S67" s="15" t="s">
        <v>521</v>
      </c>
      <c r="T67" s="15" t="s">
        <v>522</v>
      </c>
    </row>
    <row r="68" spans="1:20" s="41" customFormat="1" ht="24.75" customHeight="1">
      <c r="A68" s="21">
        <v>58</v>
      </c>
      <c r="B68" s="64">
        <v>6719938654</v>
      </c>
      <c r="C68" s="35" t="s">
        <v>376</v>
      </c>
      <c r="D68" s="35" t="s">
        <v>381</v>
      </c>
      <c r="E68" s="34" t="s">
        <v>26</v>
      </c>
      <c r="F68" s="36">
        <v>25</v>
      </c>
      <c r="G68" s="36">
        <v>4</v>
      </c>
      <c r="H68" s="37">
        <v>0</v>
      </c>
      <c r="I68" s="37">
        <v>1</v>
      </c>
      <c r="J68" s="38">
        <v>30</v>
      </c>
      <c r="K68" s="38">
        <v>16506</v>
      </c>
      <c r="L68" s="38">
        <f t="shared" si="3"/>
        <v>16506</v>
      </c>
      <c r="M68" s="37">
        <f aca="true" t="shared" si="7" ref="M68:M83">ROUNDUP(L68*0.75%,0)</f>
        <v>124</v>
      </c>
      <c r="N68" s="37">
        <v>0</v>
      </c>
      <c r="O68" s="38">
        <f aca="true" t="shared" si="8" ref="O68:O83">L68-M68-N68</f>
        <v>16382</v>
      </c>
      <c r="P68" s="37"/>
      <c r="Q68" s="40" t="s">
        <v>52</v>
      </c>
      <c r="R68" s="40" t="s">
        <v>387</v>
      </c>
      <c r="S68" s="40" t="s">
        <v>388</v>
      </c>
      <c r="T68" s="40" t="s">
        <v>396</v>
      </c>
    </row>
    <row r="69" spans="1:20" s="3" customFormat="1" ht="24.75" customHeight="1">
      <c r="A69" s="21">
        <v>59</v>
      </c>
      <c r="B69" s="63">
        <v>2214872100</v>
      </c>
      <c r="C69" s="14" t="s">
        <v>526</v>
      </c>
      <c r="D69" s="14" t="s">
        <v>527</v>
      </c>
      <c r="E69" s="10" t="s">
        <v>26</v>
      </c>
      <c r="F69" s="11">
        <v>26</v>
      </c>
      <c r="G69" s="11">
        <v>4</v>
      </c>
      <c r="H69" s="1">
        <v>0</v>
      </c>
      <c r="I69" s="1">
        <v>0</v>
      </c>
      <c r="J69" s="2">
        <v>30</v>
      </c>
      <c r="K69" s="2">
        <v>16506</v>
      </c>
      <c r="L69" s="2">
        <f t="shared" si="3"/>
        <v>16506</v>
      </c>
      <c r="M69" s="1">
        <f t="shared" si="7"/>
        <v>124</v>
      </c>
      <c r="N69" s="1">
        <v>0</v>
      </c>
      <c r="O69" s="2">
        <f t="shared" si="8"/>
        <v>16382</v>
      </c>
      <c r="P69" s="1"/>
      <c r="Q69" s="15" t="s">
        <v>31</v>
      </c>
      <c r="R69" s="15" t="s">
        <v>552</v>
      </c>
      <c r="S69" s="15" t="s">
        <v>553</v>
      </c>
      <c r="T69" s="15" t="s">
        <v>554</v>
      </c>
    </row>
    <row r="70" spans="1:20" s="3" customFormat="1" ht="24.75" customHeight="1">
      <c r="A70" s="21">
        <v>60</v>
      </c>
      <c r="B70" s="63">
        <v>2214872114</v>
      </c>
      <c r="C70" s="14" t="s">
        <v>528</v>
      </c>
      <c r="D70" s="14" t="s">
        <v>529</v>
      </c>
      <c r="E70" s="10" t="s">
        <v>26</v>
      </c>
      <c r="F70" s="11">
        <v>26</v>
      </c>
      <c r="G70" s="11">
        <v>4</v>
      </c>
      <c r="H70" s="1">
        <v>0</v>
      </c>
      <c r="I70" s="1">
        <v>0</v>
      </c>
      <c r="J70" s="2">
        <v>30</v>
      </c>
      <c r="K70" s="2">
        <v>16506</v>
      </c>
      <c r="L70" s="2">
        <f t="shared" si="3"/>
        <v>16506</v>
      </c>
      <c r="M70" s="1">
        <f t="shared" si="7"/>
        <v>124</v>
      </c>
      <c r="N70" s="1">
        <v>0</v>
      </c>
      <c r="O70" s="2">
        <f t="shared" si="8"/>
        <v>16382</v>
      </c>
      <c r="P70" s="1"/>
      <c r="Q70" s="15" t="s">
        <v>555</v>
      </c>
      <c r="R70" s="15" t="s">
        <v>556</v>
      </c>
      <c r="S70" s="15" t="s">
        <v>498</v>
      </c>
      <c r="T70" s="15" t="s">
        <v>557</v>
      </c>
    </row>
    <row r="71" spans="1:20" s="3" customFormat="1" ht="24.75" customHeight="1">
      <c r="A71" s="21">
        <v>61</v>
      </c>
      <c r="B71" s="63">
        <v>2214510235</v>
      </c>
      <c r="C71" s="14" t="s">
        <v>530</v>
      </c>
      <c r="D71" s="14" t="s">
        <v>531</v>
      </c>
      <c r="E71" s="10" t="s">
        <v>26</v>
      </c>
      <c r="F71" s="11">
        <v>26</v>
      </c>
      <c r="G71" s="11">
        <v>4</v>
      </c>
      <c r="H71" s="1">
        <v>0</v>
      </c>
      <c r="I71" s="1">
        <v>0</v>
      </c>
      <c r="J71" s="2">
        <v>30</v>
      </c>
      <c r="K71" s="2">
        <v>16506</v>
      </c>
      <c r="L71" s="2">
        <f t="shared" si="3"/>
        <v>16506</v>
      </c>
      <c r="M71" s="1">
        <f t="shared" si="7"/>
        <v>124</v>
      </c>
      <c r="N71" s="1">
        <v>800</v>
      </c>
      <c r="O71" s="2">
        <f t="shared" si="8"/>
        <v>15582</v>
      </c>
      <c r="P71" s="1"/>
      <c r="Q71" s="15" t="s">
        <v>48</v>
      </c>
      <c r="R71" s="15" t="s">
        <v>558</v>
      </c>
      <c r="S71" s="15" t="s">
        <v>89</v>
      </c>
      <c r="T71" s="15" t="s">
        <v>559</v>
      </c>
    </row>
    <row r="72" spans="1:20" s="3" customFormat="1" ht="24.75" customHeight="1">
      <c r="A72" s="21">
        <v>62</v>
      </c>
      <c r="B72" s="63">
        <v>2214872128</v>
      </c>
      <c r="C72" s="14" t="s">
        <v>532</v>
      </c>
      <c r="D72" s="14" t="s">
        <v>533</v>
      </c>
      <c r="E72" s="10" t="s">
        <v>26</v>
      </c>
      <c r="F72" s="11">
        <v>20</v>
      </c>
      <c r="G72" s="11">
        <v>3</v>
      </c>
      <c r="H72" s="1">
        <v>0</v>
      </c>
      <c r="I72" s="1">
        <v>0</v>
      </c>
      <c r="J72" s="2">
        <v>23</v>
      </c>
      <c r="K72" s="2">
        <v>16506</v>
      </c>
      <c r="L72" s="2">
        <f t="shared" si="3"/>
        <v>12654.6</v>
      </c>
      <c r="M72" s="1">
        <f t="shared" si="7"/>
        <v>95</v>
      </c>
      <c r="N72" s="1">
        <v>0</v>
      </c>
      <c r="O72" s="2">
        <f t="shared" si="8"/>
        <v>12559.6</v>
      </c>
      <c r="P72" s="1"/>
      <c r="Q72" s="15" t="s">
        <v>410</v>
      </c>
      <c r="R72" s="15" t="s">
        <v>560</v>
      </c>
      <c r="S72" s="15" t="s">
        <v>561</v>
      </c>
      <c r="T72" s="15" t="s">
        <v>562</v>
      </c>
    </row>
    <row r="73" spans="1:20" s="3" customFormat="1" ht="24.75" customHeight="1">
      <c r="A73" s="21">
        <v>63</v>
      </c>
      <c r="B73" s="63">
        <v>2214872141</v>
      </c>
      <c r="C73" s="14" t="s">
        <v>534</v>
      </c>
      <c r="D73" s="14" t="s">
        <v>535</v>
      </c>
      <c r="E73" s="10" t="s">
        <v>26</v>
      </c>
      <c r="F73" s="11">
        <v>25</v>
      </c>
      <c r="G73" s="11">
        <v>4</v>
      </c>
      <c r="H73" s="1">
        <v>0</v>
      </c>
      <c r="I73" s="1">
        <v>0</v>
      </c>
      <c r="J73" s="2">
        <v>29</v>
      </c>
      <c r="K73" s="2">
        <v>16506</v>
      </c>
      <c r="L73" s="2">
        <f t="shared" si="3"/>
        <v>15955.800000000001</v>
      </c>
      <c r="M73" s="1">
        <f t="shared" si="7"/>
        <v>120</v>
      </c>
      <c r="N73" s="1">
        <v>0</v>
      </c>
      <c r="O73" s="2">
        <f t="shared" si="8"/>
        <v>15835.800000000001</v>
      </c>
      <c r="P73" s="1"/>
      <c r="Q73" s="15" t="s">
        <v>31</v>
      </c>
      <c r="R73" s="15" t="s">
        <v>563</v>
      </c>
      <c r="S73" s="15" t="s">
        <v>564</v>
      </c>
      <c r="T73" s="15" t="s">
        <v>565</v>
      </c>
    </row>
    <row r="74" spans="1:20" s="3" customFormat="1" ht="24.75" customHeight="1">
      <c r="A74" s="21">
        <v>64</v>
      </c>
      <c r="B74" s="63">
        <v>2214872148</v>
      </c>
      <c r="C74" s="14" t="s">
        <v>536</v>
      </c>
      <c r="D74" s="14" t="s">
        <v>246</v>
      </c>
      <c r="E74" s="10" t="s">
        <v>26</v>
      </c>
      <c r="F74" s="11">
        <v>26</v>
      </c>
      <c r="G74" s="11">
        <v>4</v>
      </c>
      <c r="H74" s="1">
        <v>0</v>
      </c>
      <c r="I74" s="1">
        <v>0</v>
      </c>
      <c r="J74" s="2">
        <v>30</v>
      </c>
      <c r="K74" s="2">
        <v>16506</v>
      </c>
      <c r="L74" s="2">
        <f t="shared" si="3"/>
        <v>16506</v>
      </c>
      <c r="M74" s="1">
        <f t="shared" si="7"/>
        <v>124</v>
      </c>
      <c r="N74" s="1">
        <v>800</v>
      </c>
      <c r="O74" s="2">
        <f t="shared" si="8"/>
        <v>15582</v>
      </c>
      <c r="P74" s="1"/>
      <c r="Q74" s="15" t="s">
        <v>434</v>
      </c>
      <c r="R74" s="15" t="s">
        <v>566</v>
      </c>
      <c r="S74" s="15" t="s">
        <v>44</v>
      </c>
      <c r="T74" s="15" t="s">
        <v>567</v>
      </c>
    </row>
    <row r="75" spans="1:20" s="3" customFormat="1" ht="24.75" customHeight="1">
      <c r="A75" s="21">
        <v>65</v>
      </c>
      <c r="B75" s="63">
        <v>2214603454</v>
      </c>
      <c r="C75" s="14" t="s">
        <v>537</v>
      </c>
      <c r="D75" s="14" t="s">
        <v>538</v>
      </c>
      <c r="E75" s="10" t="s">
        <v>26</v>
      </c>
      <c r="F75" s="11">
        <v>26</v>
      </c>
      <c r="G75" s="11">
        <v>4</v>
      </c>
      <c r="H75" s="1">
        <v>0</v>
      </c>
      <c r="I75" s="1">
        <v>0</v>
      </c>
      <c r="J75" s="2">
        <v>30</v>
      </c>
      <c r="K75" s="2">
        <v>16506</v>
      </c>
      <c r="L75" s="2">
        <f aca="true" t="shared" si="9" ref="L75:L83">(K75/D$8*J75)</f>
        <v>16506</v>
      </c>
      <c r="M75" s="1">
        <f t="shared" si="7"/>
        <v>124</v>
      </c>
      <c r="N75" s="1">
        <v>0</v>
      </c>
      <c r="O75" s="2">
        <f t="shared" si="8"/>
        <v>16382</v>
      </c>
      <c r="P75" s="1"/>
      <c r="Q75" s="15" t="s">
        <v>31</v>
      </c>
      <c r="R75" s="15" t="s">
        <v>568</v>
      </c>
      <c r="S75" s="15" t="s">
        <v>569</v>
      </c>
      <c r="T75" s="15" t="s">
        <v>570</v>
      </c>
    </row>
    <row r="76" spans="1:20" s="3" customFormat="1" ht="24.75" customHeight="1">
      <c r="A76" s="21">
        <v>66</v>
      </c>
      <c r="B76" s="63">
        <v>2214466419</v>
      </c>
      <c r="C76" s="14" t="s">
        <v>427</v>
      </c>
      <c r="D76" s="14" t="s">
        <v>539</v>
      </c>
      <c r="E76" s="10" t="s">
        <v>26</v>
      </c>
      <c r="F76" s="11">
        <v>26</v>
      </c>
      <c r="G76" s="11">
        <v>4</v>
      </c>
      <c r="H76" s="1">
        <v>0</v>
      </c>
      <c r="I76" s="1">
        <v>0</v>
      </c>
      <c r="J76" s="2">
        <v>30</v>
      </c>
      <c r="K76" s="2">
        <v>16506</v>
      </c>
      <c r="L76" s="2">
        <f t="shared" si="9"/>
        <v>16506</v>
      </c>
      <c r="M76" s="1">
        <f t="shared" si="7"/>
        <v>124</v>
      </c>
      <c r="N76" s="1">
        <v>800</v>
      </c>
      <c r="O76" s="2">
        <f t="shared" si="8"/>
        <v>15582</v>
      </c>
      <c r="P76" s="1"/>
      <c r="Q76" s="15" t="s">
        <v>59</v>
      </c>
      <c r="R76" s="15" t="s">
        <v>571</v>
      </c>
      <c r="S76" s="15" t="s">
        <v>184</v>
      </c>
      <c r="T76" s="15" t="s">
        <v>572</v>
      </c>
    </row>
    <row r="77" spans="1:20" s="3" customFormat="1" ht="24.75" customHeight="1">
      <c r="A77" s="21">
        <v>67</v>
      </c>
      <c r="B77" s="63">
        <v>2214872174</v>
      </c>
      <c r="C77" s="14" t="s">
        <v>540</v>
      </c>
      <c r="D77" s="14" t="s">
        <v>541</v>
      </c>
      <c r="E77" s="10" t="s">
        <v>26</v>
      </c>
      <c r="F77" s="11">
        <v>25</v>
      </c>
      <c r="G77" s="11">
        <v>5</v>
      </c>
      <c r="H77" s="1">
        <v>0</v>
      </c>
      <c r="I77" s="1">
        <v>0</v>
      </c>
      <c r="J77" s="2">
        <v>30</v>
      </c>
      <c r="K77" s="2">
        <v>16506</v>
      </c>
      <c r="L77" s="2">
        <f t="shared" si="9"/>
        <v>16506</v>
      </c>
      <c r="M77" s="1">
        <f t="shared" si="7"/>
        <v>124</v>
      </c>
      <c r="N77" s="1">
        <v>0</v>
      </c>
      <c r="O77" s="2">
        <f t="shared" si="8"/>
        <v>16382</v>
      </c>
      <c r="P77" s="1"/>
      <c r="Q77" s="15" t="s">
        <v>29</v>
      </c>
      <c r="R77" s="15" t="s">
        <v>573</v>
      </c>
      <c r="S77" s="15" t="s">
        <v>33</v>
      </c>
      <c r="T77" s="15" t="s">
        <v>574</v>
      </c>
    </row>
    <row r="78" spans="1:20" s="3" customFormat="1" ht="24.75" customHeight="1">
      <c r="A78" s="21">
        <v>68</v>
      </c>
      <c r="B78" s="63">
        <v>2214872205</v>
      </c>
      <c r="C78" s="14" t="s">
        <v>542</v>
      </c>
      <c r="D78" s="14" t="s">
        <v>543</v>
      </c>
      <c r="E78" s="10" t="s">
        <v>26</v>
      </c>
      <c r="F78" s="11">
        <v>26</v>
      </c>
      <c r="G78" s="11">
        <v>4</v>
      </c>
      <c r="H78" s="1">
        <v>0</v>
      </c>
      <c r="I78" s="1">
        <v>0</v>
      </c>
      <c r="J78" s="2">
        <v>30</v>
      </c>
      <c r="K78" s="2">
        <v>16506</v>
      </c>
      <c r="L78" s="2">
        <f t="shared" si="9"/>
        <v>16506</v>
      </c>
      <c r="M78" s="1">
        <f t="shared" si="7"/>
        <v>124</v>
      </c>
      <c r="N78" s="1">
        <v>0</v>
      </c>
      <c r="O78" s="2">
        <f t="shared" si="8"/>
        <v>16382</v>
      </c>
      <c r="P78" s="1"/>
      <c r="Q78" s="15" t="s">
        <v>31</v>
      </c>
      <c r="R78" s="15" t="s">
        <v>575</v>
      </c>
      <c r="S78" s="15" t="s">
        <v>576</v>
      </c>
      <c r="T78" s="15" t="s">
        <v>577</v>
      </c>
    </row>
    <row r="79" spans="1:20" s="3" customFormat="1" ht="24.75" customHeight="1">
      <c r="A79" s="21">
        <v>69</v>
      </c>
      <c r="B79" s="63">
        <v>2214874382</v>
      </c>
      <c r="C79" s="14" t="s">
        <v>544</v>
      </c>
      <c r="D79" s="14" t="s">
        <v>545</v>
      </c>
      <c r="E79" s="10" t="s">
        <v>167</v>
      </c>
      <c r="F79" s="11">
        <v>25</v>
      </c>
      <c r="G79" s="11">
        <v>4</v>
      </c>
      <c r="H79" s="1">
        <v>0</v>
      </c>
      <c r="I79" s="1">
        <v>1</v>
      </c>
      <c r="J79" s="2">
        <v>30</v>
      </c>
      <c r="K79" s="2">
        <v>20019</v>
      </c>
      <c r="L79" s="2">
        <f t="shared" si="9"/>
        <v>20019</v>
      </c>
      <c r="M79" s="1">
        <f t="shared" si="7"/>
        <v>151</v>
      </c>
      <c r="N79" s="1">
        <v>0</v>
      </c>
      <c r="O79" s="2">
        <f t="shared" si="8"/>
        <v>19868</v>
      </c>
      <c r="P79" s="1"/>
      <c r="Q79" s="15" t="s">
        <v>48</v>
      </c>
      <c r="R79" s="15" t="s">
        <v>578</v>
      </c>
      <c r="S79" s="15" t="s">
        <v>157</v>
      </c>
      <c r="T79" s="15" t="s">
        <v>579</v>
      </c>
    </row>
    <row r="80" spans="1:20" s="3" customFormat="1" ht="24.75" customHeight="1">
      <c r="A80" s="21">
        <v>70</v>
      </c>
      <c r="B80" s="63">
        <v>2214872510</v>
      </c>
      <c r="C80" s="14" t="s">
        <v>546</v>
      </c>
      <c r="D80" s="14" t="s">
        <v>547</v>
      </c>
      <c r="E80" s="10" t="s">
        <v>26</v>
      </c>
      <c r="F80" s="11">
        <v>26</v>
      </c>
      <c r="G80" s="11">
        <v>4</v>
      </c>
      <c r="H80" s="1">
        <v>0</v>
      </c>
      <c r="I80" s="1">
        <v>0</v>
      </c>
      <c r="J80" s="2">
        <v>30</v>
      </c>
      <c r="K80" s="2">
        <v>16506</v>
      </c>
      <c r="L80" s="2">
        <f t="shared" si="9"/>
        <v>16506</v>
      </c>
      <c r="M80" s="1">
        <f t="shared" si="7"/>
        <v>124</v>
      </c>
      <c r="N80" s="1">
        <v>0</v>
      </c>
      <c r="O80" s="2">
        <f t="shared" si="8"/>
        <v>16382</v>
      </c>
      <c r="P80" s="1"/>
      <c r="Q80" s="15" t="s">
        <v>29</v>
      </c>
      <c r="R80" s="15" t="s">
        <v>580</v>
      </c>
      <c r="S80" s="15" t="s">
        <v>581</v>
      </c>
      <c r="T80" s="15" t="s">
        <v>582</v>
      </c>
    </row>
    <row r="81" spans="1:20" s="3" customFormat="1" ht="24.75" customHeight="1">
      <c r="A81" s="21">
        <v>71</v>
      </c>
      <c r="B81" s="63">
        <v>2214873298</v>
      </c>
      <c r="C81" s="14" t="s">
        <v>548</v>
      </c>
      <c r="D81" s="14" t="s">
        <v>549</v>
      </c>
      <c r="E81" s="10" t="s">
        <v>26</v>
      </c>
      <c r="F81" s="11">
        <v>26</v>
      </c>
      <c r="G81" s="11">
        <v>4</v>
      </c>
      <c r="H81" s="1">
        <v>0</v>
      </c>
      <c r="I81" s="1">
        <v>0</v>
      </c>
      <c r="J81" s="2">
        <v>30</v>
      </c>
      <c r="K81" s="2">
        <v>16506</v>
      </c>
      <c r="L81" s="2">
        <f t="shared" si="9"/>
        <v>16506</v>
      </c>
      <c r="M81" s="1">
        <f t="shared" si="7"/>
        <v>124</v>
      </c>
      <c r="N81" s="1">
        <v>0</v>
      </c>
      <c r="O81" s="2">
        <f t="shared" si="8"/>
        <v>16382</v>
      </c>
      <c r="P81" s="1"/>
      <c r="Q81" s="15" t="s">
        <v>410</v>
      </c>
      <c r="R81" s="15" t="s">
        <v>583</v>
      </c>
      <c r="S81" s="15" t="s">
        <v>584</v>
      </c>
      <c r="T81" s="15" t="s">
        <v>585</v>
      </c>
    </row>
    <row r="82" spans="1:20" s="3" customFormat="1" ht="24.75" customHeight="1">
      <c r="A82" s="21">
        <v>72</v>
      </c>
      <c r="B82" s="63">
        <v>2214756167</v>
      </c>
      <c r="C82" s="14" t="s">
        <v>244</v>
      </c>
      <c r="D82" s="14" t="s">
        <v>245</v>
      </c>
      <c r="E82" s="10" t="s">
        <v>26</v>
      </c>
      <c r="F82" s="11">
        <v>15</v>
      </c>
      <c r="G82" s="11">
        <v>2</v>
      </c>
      <c r="H82" s="1">
        <v>0</v>
      </c>
      <c r="I82" s="1">
        <v>0</v>
      </c>
      <c r="J82" s="2">
        <v>17</v>
      </c>
      <c r="K82" s="2">
        <v>16506</v>
      </c>
      <c r="L82" s="2">
        <f t="shared" si="9"/>
        <v>9353.400000000001</v>
      </c>
      <c r="M82" s="1">
        <f t="shared" si="7"/>
        <v>71</v>
      </c>
      <c r="N82" s="1">
        <v>0</v>
      </c>
      <c r="O82" s="2">
        <f t="shared" si="8"/>
        <v>9282.400000000001</v>
      </c>
      <c r="P82" s="1"/>
      <c r="Q82" s="15" t="s">
        <v>586</v>
      </c>
      <c r="R82" s="15" t="s">
        <v>587</v>
      </c>
      <c r="S82" s="15" t="s">
        <v>588</v>
      </c>
      <c r="T82" s="15" t="s">
        <v>589</v>
      </c>
    </row>
    <row r="83" spans="1:20" s="3" customFormat="1" ht="24.75" customHeight="1">
      <c r="A83" s="21">
        <v>73</v>
      </c>
      <c r="B83" s="63">
        <v>2214873411</v>
      </c>
      <c r="C83" s="14" t="s">
        <v>550</v>
      </c>
      <c r="D83" s="14" t="s">
        <v>551</v>
      </c>
      <c r="E83" s="10" t="s">
        <v>26</v>
      </c>
      <c r="F83" s="11">
        <v>13</v>
      </c>
      <c r="G83" s="11">
        <v>2</v>
      </c>
      <c r="H83" s="1">
        <v>0</v>
      </c>
      <c r="I83" s="1">
        <v>0</v>
      </c>
      <c r="J83" s="2">
        <v>15</v>
      </c>
      <c r="K83" s="2">
        <v>16506</v>
      </c>
      <c r="L83" s="2">
        <f t="shared" si="9"/>
        <v>8253</v>
      </c>
      <c r="M83" s="1">
        <f t="shared" si="7"/>
        <v>62</v>
      </c>
      <c r="N83" s="1">
        <v>0</v>
      </c>
      <c r="O83" s="2">
        <f t="shared" si="8"/>
        <v>8191</v>
      </c>
      <c r="P83" s="1"/>
      <c r="Q83" s="15" t="s">
        <v>31</v>
      </c>
      <c r="R83" s="15" t="s">
        <v>590</v>
      </c>
      <c r="S83" s="15" t="s">
        <v>591</v>
      </c>
      <c r="T83" s="15" t="s">
        <v>592</v>
      </c>
    </row>
    <row r="84" spans="1:20" s="8" customFormat="1" ht="30" customHeight="1">
      <c r="A84" s="89" t="s">
        <v>3</v>
      </c>
      <c r="B84" s="89"/>
      <c r="C84" s="89"/>
      <c r="D84" s="62"/>
      <c r="E84" s="62"/>
      <c r="F84" s="58">
        <v>1701</v>
      </c>
      <c r="G84" s="58">
        <v>276</v>
      </c>
      <c r="H84" s="58">
        <v>0</v>
      </c>
      <c r="I84" s="58">
        <v>49</v>
      </c>
      <c r="J84" s="58">
        <f aca="true" t="shared" si="10" ref="J84:O84">SUM(J11:J83)</f>
        <v>2026</v>
      </c>
      <c r="K84" s="58"/>
      <c r="L84" s="58"/>
      <c r="M84" s="58">
        <f t="shared" si="10"/>
        <v>8806</v>
      </c>
      <c r="N84" s="58">
        <f t="shared" si="10"/>
        <v>2400</v>
      </c>
      <c r="O84" s="58">
        <f t="shared" si="10"/>
        <v>1159042.1</v>
      </c>
      <c r="P84" s="59"/>
      <c r="Q84" s="15"/>
      <c r="R84" s="15"/>
      <c r="S84" s="15"/>
      <c r="T84" s="15"/>
    </row>
    <row r="85" spans="17:20" ht="12.75">
      <c r="Q85" s="15"/>
      <c r="R85" s="15"/>
      <c r="S85" s="15"/>
      <c r="T85" s="15"/>
    </row>
    <row r="89" spans="3:6" ht="12.75">
      <c r="C89" s="52"/>
      <c r="D89" s="52"/>
      <c r="E89" s="52"/>
      <c r="F89" s="52"/>
    </row>
    <row r="90" spans="3:20" s="9" customFormat="1" ht="12.75">
      <c r="C90" s="52"/>
      <c r="D90" s="52"/>
      <c r="E90" s="52"/>
      <c r="F90" s="52"/>
      <c r="I90" s="4"/>
      <c r="J90" s="4"/>
      <c r="P90" s="4"/>
      <c r="Q90" s="4"/>
      <c r="R90" s="4"/>
      <c r="S90" s="4"/>
      <c r="T90" s="4"/>
    </row>
    <row r="91" spans="3:6" ht="12.75">
      <c r="C91" s="52"/>
      <c r="D91" s="52"/>
      <c r="E91" s="52"/>
      <c r="F91" s="52"/>
    </row>
    <row r="92" spans="3:6" ht="21">
      <c r="C92" s="52"/>
      <c r="D92" s="53"/>
      <c r="E92" s="54"/>
      <c r="F92" s="52"/>
    </row>
    <row r="93" spans="3:6" ht="12.75">
      <c r="C93" s="52"/>
      <c r="D93" s="52"/>
      <c r="E93" s="52"/>
      <c r="F93" s="52"/>
    </row>
    <row r="94" spans="3:6" ht="12.75">
      <c r="C94" s="52"/>
      <c r="D94" s="52"/>
      <c r="E94" s="52"/>
      <c r="F94" s="52"/>
    </row>
    <row r="95" spans="3:6" ht="12.75">
      <c r="C95" s="52"/>
      <c r="D95" s="52"/>
      <c r="E95" s="52"/>
      <c r="F95" s="52"/>
    </row>
  </sheetData>
  <sheetProtection/>
  <mergeCells count="4">
    <mergeCell ref="A2:P2"/>
    <mergeCell ref="A3:P3"/>
    <mergeCell ref="A8:C8"/>
    <mergeCell ref="A84:C84"/>
  </mergeCells>
  <conditionalFormatting sqref="B48">
    <cfRule type="duplicateValues" priority="13" dxfId="0" stopIfTrue="1">
      <formula>AND(COUNTIF($B$48:$B$48,B48)&gt;1,NOT(ISBLANK(B48)))</formula>
    </cfRule>
  </conditionalFormatting>
  <conditionalFormatting sqref="B48">
    <cfRule type="duplicateValues" priority="12" dxfId="0" stopIfTrue="1">
      <formula>AND(COUNTIF($B$48:$B$48,B48)&gt;1,NOT(ISBLANK(B48)))</formula>
    </cfRule>
  </conditionalFormatting>
  <conditionalFormatting sqref="B33:B37 B30">
    <cfRule type="duplicateValues" priority="14" dxfId="0" stopIfTrue="1">
      <formula>AND(COUNTIF($B$33:$B$37,B30)+COUNTIF($B$30:$B$30,B30)&gt;1,NOT(ISBLANK(B30)))</formula>
    </cfRule>
  </conditionalFormatting>
  <conditionalFormatting sqref="B17:B21">
    <cfRule type="duplicateValues" priority="18" dxfId="0" stopIfTrue="1">
      <formula>AND(COUNTIF($B$17:$B$21,B17)&gt;1,NOT(ISBLANK(B17)))</formula>
    </cfRule>
  </conditionalFormatting>
  <conditionalFormatting sqref="B22:B28">
    <cfRule type="duplicateValues" priority="21" dxfId="0" stopIfTrue="1">
      <formula>AND(COUNTIF($B$22:$B$28,B22)&gt;1,NOT(ISBLANK(B22)))</formula>
    </cfRule>
  </conditionalFormatting>
  <conditionalFormatting sqref="B84:B65536 B1:B11">
    <cfRule type="duplicateValues" priority="22" dxfId="0" stopIfTrue="1">
      <formula>AND(COUNTIF($B$84:$B$65536,B1)+COUNTIF($B$1:$B$11,B1)&gt;1,NOT(ISBLANK(B1)))</formula>
    </cfRule>
  </conditionalFormatting>
  <conditionalFormatting sqref="B33:B67 B1:B30 B84:B65536">
    <cfRule type="duplicateValues" priority="23" dxfId="0" stopIfTrue="1">
      <formula>AND(COUNTIF($B$33:$B$67,B1)+COUNTIF($B$1:$B$30,B1)+COUNTIF($B$84:$B$65536,B1)&gt;1,NOT(ISBLANK(B1)))</formula>
    </cfRule>
  </conditionalFormatting>
  <conditionalFormatting sqref="B1:B67 B84:B65536">
    <cfRule type="duplicateValues" priority="24" dxfId="0" stopIfTrue="1">
      <formula>AND(COUNTIF($B$1:$B$67,B1)+COUNTIF($B$84:$B$65536,B1)&gt;1,NOT(ISBLANK(B1)))</formula>
    </cfRule>
    <cfRule type="duplicateValues" priority="25" dxfId="0" stopIfTrue="1">
      <formula>AND(COUNTIF($B$1:$B$67,B1)+COUNTIF($B$84:$B$65536,B1)&gt;1,NOT(ISBLANK(B1)))</formula>
    </cfRule>
    <cfRule type="duplicateValues" priority="26" dxfId="0" stopIfTrue="1">
      <formula>AND(COUNTIF($B$1:$B$67,B1)+COUNTIF($B$84:$B$65536,B1)&gt;1,NOT(ISBLANK(B1)))</formula>
    </cfRule>
  </conditionalFormatting>
  <conditionalFormatting sqref="B43:B47">
    <cfRule type="duplicateValues" priority="491" dxfId="0" stopIfTrue="1">
      <formula>AND(COUNTIF($B$43:$B$47,B43)&gt;1,NOT(ISBLANK(B43)))</formula>
    </cfRule>
  </conditionalFormatting>
  <conditionalFormatting sqref="B32">
    <cfRule type="duplicateValues" priority="493" dxfId="0" stopIfTrue="1">
      <formula>AND(COUNTIF($B$32:$B$32,B32)&gt;1,NOT(ISBLANK(B32)))</formula>
    </cfRule>
  </conditionalFormatting>
  <conditionalFormatting sqref="B31">
    <cfRule type="duplicateValues" priority="496" dxfId="0" stopIfTrue="1">
      <formula>AND(COUNTIF($B$31:$B$31,B31)&gt;1,NOT(ISBLANK(B31)))</formula>
    </cfRule>
  </conditionalFormatting>
  <conditionalFormatting sqref="B31:B32">
    <cfRule type="duplicateValues" priority="517" dxfId="0" stopIfTrue="1">
      <formula>AND(COUNTIF($B$31:$B$32,B31)&gt;1,NOT(ISBLANK(B31)))</formula>
    </cfRule>
  </conditionalFormatting>
  <conditionalFormatting sqref="B49:B67 B12:B16 B29 B38:B42">
    <cfRule type="duplicateValues" priority="536" dxfId="0" stopIfTrue="1">
      <formula>AND(COUNTIF($B$49:$B$67,B12)+COUNTIF($B$12:$B$16,B12)+COUNTIF($B$29:$B$29,B12)+COUNTIF($B$38:$B$42,B12)&gt;1,NOT(ISBLANK(B12)))</formula>
    </cfRule>
  </conditionalFormatting>
  <conditionalFormatting sqref="B49:B67 B33:B42 B11:B30">
    <cfRule type="duplicateValues" priority="540" dxfId="0" stopIfTrue="1">
      <formula>AND(COUNTIF($B$49:$B$67,B11)+COUNTIF($B$33:$B$42,B11)+COUNTIF($B$11:$B$30,B11)&gt;1,NOT(ISBLANK(B11)))</formula>
    </cfRule>
  </conditionalFormatting>
  <conditionalFormatting sqref="R84:R65536 R1:R10">
    <cfRule type="duplicateValues" priority="544" dxfId="0" stopIfTrue="1">
      <formula>AND(COUNTIF($R$84:$R$65536,R1)+COUNTIF($R$1:$R$10,R1)&gt;1,NOT(ISBLANK(R1)))</formula>
    </cfRule>
  </conditionalFormatting>
  <conditionalFormatting sqref="R1:R65536">
    <cfRule type="duplicateValues" priority="546" dxfId="0" stopIfTrue="1">
      <formula>AND(COUNTIF($R$1:$R$65536,R1)&gt;1,NOT(ISBLANK(R1)))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  <rowBreaks count="1" manualBreakCount="1">
    <brk id="2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2"/>
  <sheetViews>
    <sheetView showGridLines="0" view="pageBreakPreview" zoomScaleNormal="98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67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15" customHeight="1">
      <c r="A3" s="85" t="s">
        <v>597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spans="1:18" s="6" customFormat="1" ht="14.25">
      <c r="A4" s="6" t="s">
        <v>7</v>
      </c>
      <c r="K4" s="5"/>
      <c r="R4" s="68"/>
    </row>
    <row r="5" spans="1:18" s="6" customFormat="1" ht="14.25">
      <c r="A5" s="7" t="s">
        <v>18</v>
      </c>
      <c r="B5" s="7"/>
      <c r="D5" s="65"/>
      <c r="E5" s="65"/>
      <c r="F5" s="65"/>
      <c r="G5" s="65"/>
      <c r="H5" s="65"/>
      <c r="I5" s="65"/>
      <c r="J5" s="65"/>
      <c r="K5" s="5"/>
      <c r="L5" s="7"/>
      <c r="M5" s="7"/>
      <c r="N5" s="7"/>
      <c r="R5" s="68"/>
    </row>
    <row r="6" spans="1:18" s="6" customFormat="1" ht="14.25">
      <c r="A6" s="6" t="s">
        <v>13</v>
      </c>
      <c r="K6" s="5"/>
      <c r="R6" s="68"/>
    </row>
    <row r="7" spans="1:18" s="6" customFormat="1" ht="14.25">
      <c r="A7" s="86" t="s">
        <v>15</v>
      </c>
      <c r="B7" s="86"/>
      <c r="C7" s="86"/>
      <c r="D7" s="65">
        <v>31</v>
      </c>
      <c r="E7" s="65"/>
      <c r="F7" s="65"/>
      <c r="G7" s="65"/>
      <c r="H7" s="65"/>
      <c r="I7" s="65"/>
      <c r="J7" s="65"/>
      <c r="K7" s="5"/>
      <c r="L7" s="6" t="s">
        <v>280</v>
      </c>
      <c r="R7" s="68"/>
    </row>
    <row r="8" ht="19.5" customHeight="1" thickBot="1"/>
    <row r="9" spans="1:20" s="3" customFormat="1" ht="19.5" customHeight="1" thickBot="1">
      <c r="A9" s="17" t="s">
        <v>0</v>
      </c>
      <c r="B9" s="18" t="s">
        <v>25</v>
      </c>
      <c r="C9" s="18" t="s">
        <v>11</v>
      </c>
      <c r="D9" s="19" t="s">
        <v>8</v>
      </c>
      <c r="E9" s="18" t="s">
        <v>17</v>
      </c>
      <c r="F9" s="18" t="s">
        <v>6</v>
      </c>
      <c r="G9" s="18" t="s">
        <v>9</v>
      </c>
      <c r="H9" s="18" t="s">
        <v>16</v>
      </c>
      <c r="I9" s="18" t="s">
        <v>14</v>
      </c>
      <c r="J9" s="18" t="s">
        <v>10</v>
      </c>
      <c r="K9" s="18" t="s">
        <v>12</v>
      </c>
      <c r="L9" s="18" t="s">
        <v>1</v>
      </c>
      <c r="M9" s="18" t="s">
        <v>20</v>
      </c>
      <c r="N9" s="18" t="s">
        <v>269</v>
      </c>
      <c r="O9" s="18" t="s">
        <v>2</v>
      </c>
      <c r="P9" s="20" t="s">
        <v>4</v>
      </c>
      <c r="Q9" s="16" t="s">
        <v>21</v>
      </c>
      <c r="R9" s="69" t="s">
        <v>22</v>
      </c>
      <c r="S9" s="12" t="s">
        <v>23</v>
      </c>
      <c r="T9" s="12" t="s">
        <v>24</v>
      </c>
    </row>
    <row r="10" spans="1:20" s="3" customFormat="1" ht="19.5" customHeight="1">
      <c r="A10" s="21">
        <v>1</v>
      </c>
      <c r="B10" s="10">
        <v>2214686739</v>
      </c>
      <c r="C10" s="14" t="s">
        <v>67</v>
      </c>
      <c r="D10" s="14" t="s">
        <v>68</v>
      </c>
      <c r="E10" s="25" t="s">
        <v>69</v>
      </c>
      <c r="F10" s="11">
        <v>18</v>
      </c>
      <c r="G10" s="11">
        <v>4</v>
      </c>
      <c r="H10" s="1">
        <v>0</v>
      </c>
      <c r="I10" s="1">
        <v>9</v>
      </c>
      <c r="J10" s="2">
        <f>I10+G10+F10</f>
        <v>31</v>
      </c>
      <c r="K10" s="2">
        <v>20019</v>
      </c>
      <c r="L10" s="2">
        <f aca="true" t="shared" si="0" ref="L10:L41">(K10/D$7*J10)</f>
        <v>20019</v>
      </c>
      <c r="M10" s="1">
        <f>ROUNDUP(L10*0.75%,0)</f>
        <v>151</v>
      </c>
      <c r="N10" s="1">
        <v>0</v>
      </c>
      <c r="O10" s="2">
        <f aca="true" t="shared" si="1" ref="O10:O62">L10-M10-N10</f>
        <v>19868</v>
      </c>
      <c r="P10" s="22"/>
      <c r="Q10" s="15" t="s">
        <v>31</v>
      </c>
      <c r="R10" s="70" t="s">
        <v>71</v>
      </c>
      <c r="S10" s="15" t="s">
        <v>76</v>
      </c>
      <c r="T10" s="15" t="s">
        <v>77</v>
      </c>
    </row>
    <row r="11" spans="1:20" s="3" customFormat="1" ht="19.5" customHeight="1">
      <c r="A11" s="21">
        <v>2</v>
      </c>
      <c r="B11" s="10">
        <v>2214693166</v>
      </c>
      <c r="C11" s="14" t="s">
        <v>81</v>
      </c>
      <c r="D11" s="14" t="s">
        <v>85</v>
      </c>
      <c r="E11" s="25" t="s">
        <v>87</v>
      </c>
      <c r="F11" s="11">
        <v>25</v>
      </c>
      <c r="G11" s="11">
        <v>5</v>
      </c>
      <c r="H11" s="1">
        <v>0</v>
      </c>
      <c r="I11" s="1">
        <v>1</v>
      </c>
      <c r="J11" s="2">
        <f aca="true" t="shared" si="2" ref="J11:J71">I11+G11+F11</f>
        <v>31</v>
      </c>
      <c r="K11" s="2">
        <v>18187</v>
      </c>
      <c r="L11" s="2">
        <f t="shared" si="0"/>
        <v>18187</v>
      </c>
      <c r="M11" s="1">
        <f aca="true" t="shared" si="3" ref="M11:M71">ROUNDUP(L11*0.75%,0)</f>
        <v>137</v>
      </c>
      <c r="N11" s="1">
        <v>0</v>
      </c>
      <c r="O11" s="2">
        <f t="shared" si="1"/>
        <v>18050</v>
      </c>
      <c r="P11" s="22"/>
      <c r="Q11" s="15" t="s">
        <v>48</v>
      </c>
      <c r="R11" s="70" t="s">
        <v>97</v>
      </c>
      <c r="S11" s="15" t="s">
        <v>98</v>
      </c>
      <c r="T11" s="15" t="s">
        <v>99</v>
      </c>
    </row>
    <row r="12" spans="1:20" s="3" customFormat="1" ht="19.5" customHeight="1">
      <c r="A12" s="21">
        <v>3</v>
      </c>
      <c r="B12" s="10">
        <v>2214693167</v>
      </c>
      <c r="C12" s="14" t="s">
        <v>82</v>
      </c>
      <c r="D12" s="14" t="s">
        <v>86</v>
      </c>
      <c r="E12" s="25" t="s">
        <v>87</v>
      </c>
      <c r="F12" s="11">
        <v>26</v>
      </c>
      <c r="G12" s="11">
        <v>4</v>
      </c>
      <c r="H12" s="1">
        <v>0</v>
      </c>
      <c r="I12" s="1">
        <v>1</v>
      </c>
      <c r="J12" s="2">
        <f t="shared" si="2"/>
        <v>31</v>
      </c>
      <c r="K12" s="2">
        <v>18187</v>
      </c>
      <c r="L12" s="2">
        <f t="shared" si="0"/>
        <v>18187</v>
      </c>
      <c r="M12" s="1">
        <f t="shared" si="3"/>
        <v>137</v>
      </c>
      <c r="N12" s="1">
        <v>0</v>
      </c>
      <c r="O12" s="2">
        <f>L12-M12-N12</f>
        <v>18050</v>
      </c>
      <c r="P12" s="22"/>
      <c r="Q12" s="15" t="s">
        <v>59</v>
      </c>
      <c r="R12" s="70" t="s">
        <v>260</v>
      </c>
      <c r="S12" s="15" t="s">
        <v>100</v>
      </c>
      <c r="T12" s="15" t="s">
        <v>261</v>
      </c>
    </row>
    <row r="13" spans="1:20" s="3" customFormat="1" ht="19.5" customHeight="1">
      <c r="A13" s="21">
        <v>4</v>
      </c>
      <c r="B13" s="10">
        <v>2214421444</v>
      </c>
      <c r="C13" s="14" t="s">
        <v>51</v>
      </c>
      <c r="D13" s="14" t="s">
        <v>136</v>
      </c>
      <c r="E13" s="25" t="s">
        <v>26</v>
      </c>
      <c r="F13" s="11">
        <v>26</v>
      </c>
      <c r="G13" s="11">
        <v>4</v>
      </c>
      <c r="H13" s="1">
        <v>0</v>
      </c>
      <c r="I13" s="1">
        <v>1</v>
      </c>
      <c r="J13" s="2">
        <f t="shared" si="2"/>
        <v>31</v>
      </c>
      <c r="K13" s="2">
        <v>16506</v>
      </c>
      <c r="L13" s="2">
        <f t="shared" si="0"/>
        <v>16506</v>
      </c>
      <c r="M13" s="1">
        <f t="shared" si="3"/>
        <v>124</v>
      </c>
      <c r="N13" s="1">
        <v>0</v>
      </c>
      <c r="O13" s="2">
        <f t="shared" si="1"/>
        <v>16382</v>
      </c>
      <c r="P13" s="22"/>
      <c r="Q13" s="15" t="s">
        <v>31</v>
      </c>
      <c r="R13" s="70" t="s">
        <v>144</v>
      </c>
      <c r="S13" s="15" t="s">
        <v>145</v>
      </c>
      <c r="T13" s="15" t="s">
        <v>146</v>
      </c>
    </row>
    <row r="14" spans="1:20" s="41" customFormat="1" ht="19.5" customHeight="1">
      <c r="A14" s="21">
        <v>5</v>
      </c>
      <c r="B14" s="25">
        <v>2214852448</v>
      </c>
      <c r="C14" s="26" t="s">
        <v>458</v>
      </c>
      <c r="D14" s="26" t="s">
        <v>459</v>
      </c>
      <c r="E14" s="25" t="s">
        <v>26</v>
      </c>
      <c r="F14" s="11">
        <v>26</v>
      </c>
      <c r="G14" s="11">
        <v>4</v>
      </c>
      <c r="H14" s="42">
        <v>0</v>
      </c>
      <c r="I14" s="1">
        <v>1</v>
      </c>
      <c r="J14" s="2">
        <f t="shared" si="2"/>
        <v>31</v>
      </c>
      <c r="K14" s="27">
        <v>16506</v>
      </c>
      <c r="L14" s="27">
        <f t="shared" si="0"/>
        <v>16506</v>
      </c>
      <c r="M14" s="42">
        <f t="shared" si="3"/>
        <v>124</v>
      </c>
      <c r="N14" s="1">
        <v>0</v>
      </c>
      <c r="O14" s="27">
        <f t="shared" si="1"/>
        <v>16382</v>
      </c>
      <c r="P14" s="22"/>
      <c r="Q14" s="40" t="s">
        <v>460</v>
      </c>
      <c r="R14" s="70" t="s">
        <v>461</v>
      </c>
      <c r="S14" s="40" t="s">
        <v>462</v>
      </c>
      <c r="T14" s="40" t="s">
        <v>463</v>
      </c>
    </row>
    <row r="15" spans="1:20" s="3" customFormat="1" ht="19.5" customHeight="1">
      <c r="A15" s="21">
        <v>6</v>
      </c>
      <c r="B15" s="10">
        <v>2214510232</v>
      </c>
      <c r="C15" s="14" t="s">
        <v>135</v>
      </c>
      <c r="D15" s="14" t="s">
        <v>143</v>
      </c>
      <c r="E15" s="25" t="s">
        <v>26</v>
      </c>
      <c r="F15" s="11">
        <v>26</v>
      </c>
      <c r="G15" s="11">
        <v>4</v>
      </c>
      <c r="H15" s="1">
        <v>0</v>
      </c>
      <c r="I15" s="1">
        <v>1</v>
      </c>
      <c r="J15" s="2">
        <f t="shared" si="2"/>
        <v>31</v>
      </c>
      <c r="K15" s="2">
        <v>16506</v>
      </c>
      <c r="L15" s="2">
        <f t="shared" si="0"/>
        <v>16506</v>
      </c>
      <c r="M15" s="1">
        <f t="shared" si="3"/>
        <v>124</v>
      </c>
      <c r="N15" s="1">
        <v>0</v>
      </c>
      <c r="O15" s="2">
        <f t="shared" si="1"/>
        <v>16382</v>
      </c>
      <c r="P15" s="22"/>
      <c r="Q15" s="15" t="s">
        <v>162</v>
      </c>
      <c r="R15" s="70" t="s">
        <v>163</v>
      </c>
      <c r="S15" s="15" t="s">
        <v>164</v>
      </c>
      <c r="T15" s="15" t="s">
        <v>165</v>
      </c>
    </row>
    <row r="16" spans="1:20" s="3" customFormat="1" ht="19.5" customHeight="1">
      <c r="A16" s="21">
        <v>7</v>
      </c>
      <c r="B16" s="10">
        <v>2214716102</v>
      </c>
      <c r="C16" s="14" t="s">
        <v>242</v>
      </c>
      <c r="D16" s="14" t="s">
        <v>112</v>
      </c>
      <c r="E16" s="25" t="s">
        <v>26</v>
      </c>
      <c r="F16" s="11">
        <v>26</v>
      </c>
      <c r="G16" s="11">
        <v>4</v>
      </c>
      <c r="H16" s="1">
        <v>0</v>
      </c>
      <c r="I16" s="1">
        <v>1</v>
      </c>
      <c r="J16" s="2">
        <f t="shared" si="2"/>
        <v>31</v>
      </c>
      <c r="K16" s="2">
        <v>16506</v>
      </c>
      <c r="L16" s="2">
        <f t="shared" si="0"/>
        <v>16506</v>
      </c>
      <c r="M16" s="1">
        <f t="shared" si="3"/>
        <v>124</v>
      </c>
      <c r="N16" s="1">
        <v>0</v>
      </c>
      <c r="O16" s="2">
        <f t="shared" si="1"/>
        <v>16382</v>
      </c>
      <c r="P16" s="22"/>
      <c r="Q16" s="15" t="s">
        <v>29</v>
      </c>
      <c r="R16" s="70" t="s">
        <v>273</v>
      </c>
      <c r="S16" s="15" t="s">
        <v>63</v>
      </c>
      <c r="T16" s="15" t="s">
        <v>122</v>
      </c>
    </row>
    <row r="17" spans="1:20" s="3" customFormat="1" ht="19.5" customHeight="1">
      <c r="A17" s="21">
        <v>8</v>
      </c>
      <c r="B17" s="10">
        <v>2214747111</v>
      </c>
      <c r="C17" s="14" t="s">
        <v>194</v>
      </c>
      <c r="D17" s="14" t="s">
        <v>195</v>
      </c>
      <c r="E17" s="25" t="s">
        <v>87</v>
      </c>
      <c r="F17" s="11">
        <v>26</v>
      </c>
      <c r="G17" s="11">
        <v>4</v>
      </c>
      <c r="H17" s="1">
        <v>0</v>
      </c>
      <c r="I17" s="1">
        <v>1</v>
      </c>
      <c r="J17" s="2">
        <f t="shared" si="2"/>
        <v>31</v>
      </c>
      <c r="K17" s="2">
        <v>18187</v>
      </c>
      <c r="L17" s="2">
        <f t="shared" si="0"/>
        <v>18187</v>
      </c>
      <c r="M17" s="1">
        <f t="shared" si="3"/>
        <v>137</v>
      </c>
      <c r="N17" s="1">
        <v>0</v>
      </c>
      <c r="O17" s="2">
        <f t="shared" si="1"/>
        <v>18050</v>
      </c>
      <c r="P17" s="22"/>
      <c r="Q17" s="15" t="s">
        <v>214</v>
      </c>
      <c r="R17" s="70" t="s">
        <v>215</v>
      </c>
      <c r="S17" s="15" t="s">
        <v>216</v>
      </c>
      <c r="T17" s="15" t="s">
        <v>217</v>
      </c>
    </row>
    <row r="18" spans="1:20" s="3" customFormat="1" ht="19.5" customHeight="1">
      <c r="A18" s="21">
        <v>9</v>
      </c>
      <c r="B18" s="10">
        <v>2214273439</v>
      </c>
      <c r="C18" s="14" t="s">
        <v>196</v>
      </c>
      <c r="D18" s="14" t="s">
        <v>197</v>
      </c>
      <c r="E18" s="25" t="s">
        <v>128</v>
      </c>
      <c r="F18" s="11">
        <v>22</v>
      </c>
      <c r="G18" s="11">
        <v>4</v>
      </c>
      <c r="H18" s="1">
        <v>0</v>
      </c>
      <c r="I18" s="1">
        <v>5</v>
      </c>
      <c r="J18" s="2">
        <f t="shared" si="2"/>
        <v>31</v>
      </c>
      <c r="K18" s="2">
        <v>16506</v>
      </c>
      <c r="L18" s="2">
        <f t="shared" si="0"/>
        <v>16506</v>
      </c>
      <c r="M18" s="1">
        <f t="shared" si="3"/>
        <v>124</v>
      </c>
      <c r="N18" s="1">
        <v>0</v>
      </c>
      <c r="O18" s="2">
        <f t="shared" si="1"/>
        <v>16382</v>
      </c>
      <c r="P18" s="22"/>
      <c r="Q18" s="15" t="s">
        <v>48</v>
      </c>
      <c r="R18" s="70" t="s">
        <v>218</v>
      </c>
      <c r="S18" s="15" t="s">
        <v>153</v>
      </c>
      <c r="T18" s="15" t="s">
        <v>154</v>
      </c>
    </row>
    <row r="19" spans="1:20" s="41" customFormat="1" ht="19.5" customHeight="1">
      <c r="A19" s="21">
        <v>10</v>
      </c>
      <c r="B19" s="25">
        <v>2214385825</v>
      </c>
      <c r="C19" s="26" t="s">
        <v>198</v>
      </c>
      <c r="D19" s="26" t="s">
        <v>199</v>
      </c>
      <c r="E19" s="25" t="s">
        <v>69</v>
      </c>
      <c r="F19" s="11">
        <v>26</v>
      </c>
      <c r="G19" s="11">
        <v>5</v>
      </c>
      <c r="H19" s="42">
        <v>0</v>
      </c>
      <c r="I19" s="1">
        <v>0</v>
      </c>
      <c r="J19" s="2">
        <f t="shared" si="2"/>
        <v>31</v>
      </c>
      <c r="K19" s="27">
        <v>20019</v>
      </c>
      <c r="L19" s="27">
        <f t="shared" si="0"/>
        <v>20019</v>
      </c>
      <c r="M19" s="42">
        <f t="shared" si="3"/>
        <v>151</v>
      </c>
      <c r="N19" s="1">
        <v>0</v>
      </c>
      <c r="O19" s="27">
        <f t="shared" si="1"/>
        <v>19868</v>
      </c>
      <c r="P19" s="22"/>
      <c r="Q19" s="40" t="s">
        <v>41</v>
      </c>
      <c r="R19" s="70" t="s">
        <v>219</v>
      </c>
      <c r="S19" s="40" t="s">
        <v>220</v>
      </c>
      <c r="T19" s="40" t="s">
        <v>221</v>
      </c>
    </row>
    <row r="20" spans="1:20" s="3" customFormat="1" ht="19.5" customHeight="1">
      <c r="A20" s="21">
        <v>11</v>
      </c>
      <c r="B20" s="10">
        <v>2214273444</v>
      </c>
      <c r="C20" s="14" t="s">
        <v>200</v>
      </c>
      <c r="D20" s="14" t="s">
        <v>201</v>
      </c>
      <c r="E20" s="25" t="s">
        <v>131</v>
      </c>
      <c r="F20" s="11">
        <v>26</v>
      </c>
      <c r="G20" s="11">
        <v>5</v>
      </c>
      <c r="H20" s="1">
        <v>0</v>
      </c>
      <c r="I20" s="1">
        <v>0</v>
      </c>
      <c r="J20" s="2">
        <f t="shared" si="2"/>
        <v>31</v>
      </c>
      <c r="K20" s="2">
        <v>20019</v>
      </c>
      <c r="L20" s="2">
        <f t="shared" si="0"/>
        <v>20019</v>
      </c>
      <c r="M20" s="1">
        <f t="shared" si="3"/>
        <v>151</v>
      </c>
      <c r="N20" s="1">
        <v>0</v>
      </c>
      <c r="O20" s="2">
        <f t="shared" si="1"/>
        <v>19868</v>
      </c>
      <c r="P20" s="22"/>
      <c r="Q20" s="15" t="s">
        <v>52</v>
      </c>
      <c r="R20" s="70" t="s">
        <v>222</v>
      </c>
      <c r="S20" s="15" t="s">
        <v>223</v>
      </c>
      <c r="T20" s="15" t="s">
        <v>224</v>
      </c>
    </row>
    <row r="21" spans="1:20" s="3" customFormat="1" ht="19.5" customHeight="1">
      <c r="A21" s="21">
        <v>12</v>
      </c>
      <c r="B21" s="10">
        <v>2214273436</v>
      </c>
      <c r="C21" s="14" t="s">
        <v>202</v>
      </c>
      <c r="D21" s="14" t="s">
        <v>141</v>
      </c>
      <c r="E21" s="25" t="s">
        <v>115</v>
      </c>
      <c r="F21" s="11">
        <v>25</v>
      </c>
      <c r="G21" s="11">
        <v>5</v>
      </c>
      <c r="H21" s="1">
        <v>0</v>
      </c>
      <c r="I21" s="1">
        <v>1</v>
      </c>
      <c r="J21" s="2">
        <f t="shared" si="2"/>
        <v>31</v>
      </c>
      <c r="K21" s="2">
        <v>18187</v>
      </c>
      <c r="L21" s="2">
        <f t="shared" si="0"/>
        <v>18187</v>
      </c>
      <c r="M21" s="1">
        <f t="shared" si="3"/>
        <v>137</v>
      </c>
      <c r="N21" s="1">
        <v>0</v>
      </c>
      <c r="O21" s="2">
        <f t="shared" si="1"/>
        <v>18050</v>
      </c>
      <c r="P21" s="22"/>
      <c r="Q21" s="15" t="s">
        <v>31</v>
      </c>
      <c r="R21" s="70" t="s">
        <v>225</v>
      </c>
      <c r="S21" s="15" t="s">
        <v>156</v>
      </c>
      <c r="T21" s="15" t="s">
        <v>226</v>
      </c>
    </row>
    <row r="22" spans="1:20" s="3" customFormat="1" ht="19.5" customHeight="1">
      <c r="A22" s="21">
        <v>13</v>
      </c>
      <c r="B22" s="10">
        <v>2214517887</v>
      </c>
      <c r="C22" s="14" t="s">
        <v>203</v>
      </c>
      <c r="D22" s="14" t="s">
        <v>204</v>
      </c>
      <c r="E22" s="25" t="s">
        <v>115</v>
      </c>
      <c r="F22" s="11">
        <v>25</v>
      </c>
      <c r="G22" s="11">
        <v>4</v>
      </c>
      <c r="H22" s="1">
        <v>0</v>
      </c>
      <c r="I22" s="1">
        <v>2</v>
      </c>
      <c r="J22" s="2">
        <f t="shared" si="2"/>
        <v>31</v>
      </c>
      <c r="K22" s="2">
        <v>20019</v>
      </c>
      <c r="L22" s="2">
        <f t="shared" si="0"/>
        <v>20019</v>
      </c>
      <c r="M22" s="1">
        <f t="shared" si="3"/>
        <v>151</v>
      </c>
      <c r="N22" s="1">
        <v>0</v>
      </c>
      <c r="O22" s="2">
        <f t="shared" si="1"/>
        <v>19868</v>
      </c>
      <c r="P22" s="22"/>
      <c r="Q22" s="15" t="s">
        <v>41</v>
      </c>
      <c r="R22" s="70" t="s">
        <v>227</v>
      </c>
      <c r="S22" s="15" t="s">
        <v>156</v>
      </c>
      <c r="T22" s="15" t="s">
        <v>228</v>
      </c>
    </row>
    <row r="23" spans="1:20" s="3" customFormat="1" ht="19.5" customHeight="1">
      <c r="A23" s="21">
        <v>14</v>
      </c>
      <c r="B23" s="10">
        <v>2214273440</v>
      </c>
      <c r="C23" s="14" t="s">
        <v>205</v>
      </c>
      <c r="D23" s="14" t="s">
        <v>206</v>
      </c>
      <c r="E23" s="25" t="s">
        <v>129</v>
      </c>
      <c r="F23" s="11">
        <v>23</v>
      </c>
      <c r="G23" s="11">
        <v>5</v>
      </c>
      <c r="H23" s="1">
        <v>0</v>
      </c>
      <c r="I23" s="1">
        <v>3</v>
      </c>
      <c r="J23" s="2">
        <f t="shared" si="2"/>
        <v>31</v>
      </c>
      <c r="K23" s="2">
        <v>18187</v>
      </c>
      <c r="L23" s="2">
        <f t="shared" si="0"/>
        <v>18187</v>
      </c>
      <c r="M23" s="1">
        <f t="shared" si="3"/>
        <v>137</v>
      </c>
      <c r="N23" s="1">
        <v>0</v>
      </c>
      <c r="O23" s="2">
        <f t="shared" si="1"/>
        <v>18050</v>
      </c>
      <c r="P23" s="22"/>
      <c r="Q23" s="15" t="s">
        <v>59</v>
      </c>
      <c r="R23" s="70" t="s">
        <v>523</v>
      </c>
      <c r="S23" s="15" t="s">
        <v>509</v>
      </c>
      <c r="T23" s="15" t="s">
        <v>524</v>
      </c>
    </row>
    <row r="24" spans="1:20" s="3" customFormat="1" ht="19.5" customHeight="1">
      <c r="A24" s="21">
        <v>15</v>
      </c>
      <c r="B24" s="10">
        <v>2214571235</v>
      </c>
      <c r="C24" s="14" t="s">
        <v>243</v>
      </c>
      <c r="D24" s="14" t="s">
        <v>140</v>
      </c>
      <c r="E24" s="25" t="s">
        <v>115</v>
      </c>
      <c r="F24" s="11">
        <v>25</v>
      </c>
      <c r="G24" s="11">
        <v>4</v>
      </c>
      <c r="H24" s="1">
        <v>0</v>
      </c>
      <c r="I24" s="1">
        <v>2</v>
      </c>
      <c r="J24" s="2">
        <f t="shared" si="2"/>
        <v>31</v>
      </c>
      <c r="K24" s="2">
        <v>20019</v>
      </c>
      <c r="L24" s="2">
        <f t="shared" si="0"/>
        <v>20019</v>
      </c>
      <c r="M24" s="1">
        <f t="shared" si="3"/>
        <v>151</v>
      </c>
      <c r="N24" s="1">
        <v>0</v>
      </c>
      <c r="O24" s="2">
        <f t="shared" si="1"/>
        <v>19868</v>
      </c>
      <c r="P24" s="22"/>
      <c r="Q24" s="15" t="s">
        <v>31</v>
      </c>
      <c r="R24" s="70" t="s">
        <v>250</v>
      </c>
      <c r="S24" s="15" t="s">
        <v>155</v>
      </c>
      <c r="T24" s="15" t="s">
        <v>251</v>
      </c>
    </row>
    <row r="25" spans="1:20" s="3" customFormat="1" ht="19.5" customHeight="1">
      <c r="A25" s="21">
        <v>16</v>
      </c>
      <c r="B25" s="10">
        <v>1112856934</v>
      </c>
      <c r="C25" s="14" t="s">
        <v>207</v>
      </c>
      <c r="D25" s="14" t="s">
        <v>208</v>
      </c>
      <c r="E25" s="25" t="s">
        <v>133</v>
      </c>
      <c r="F25" s="11">
        <v>23</v>
      </c>
      <c r="G25" s="11">
        <v>4</v>
      </c>
      <c r="H25" s="1">
        <v>0</v>
      </c>
      <c r="I25" s="1">
        <v>4</v>
      </c>
      <c r="J25" s="2">
        <f t="shared" si="2"/>
        <v>31</v>
      </c>
      <c r="K25" s="2">
        <v>20019</v>
      </c>
      <c r="L25" s="2">
        <f t="shared" si="0"/>
        <v>20019</v>
      </c>
      <c r="M25" s="1">
        <f t="shared" si="3"/>
        <v>151</v>
      </c>
      <c r="N25" s="1">
        <v>0</v>
      </c>
      <c r="O25" s="2">
        <f t="shared" si="1"/>
        <v>19868</v>
      </c>
      <c r="P25" s="22"/>
      <c r="Q25" s="15" t="s">
        <v>48</v>
      </c>
      <c r="R25" s="70" t="s">
        <v>232</v>
      </c>
      <c r="S25" s="15" t="s">
        <v>233</v>
      </c>
      <c r="T25" s="15" t="s">
        <v>234</v>
      </c>
    </row>
    <row r="26" spans="1:20" s="3" customFormat="1" ht="19.5" customHeight="1">
      <c r="A26" s="21">
        <v>17</v>
      </c>
      <c r="B26" s="10">
        <v>6914384242</v>
      </c>
      <c r="C26" s="14" t="s">
        <v>209</v>
      </c>
      <c r="D26" s="14" t="s">
        <v>210</v>
      </c>
      <c r="E26" s="25" t="s">
        <v>127</v>
      </c>
      <c r="F26" s="11">
        <v>26</v>
      </c>
      <c r="G26" s="11">
        <v>5</v>
      </c>
      <c r="H26" s="1">
        <v>0</v>
      </c>
      <c r="I26" s="1">
        <v>0</v>
      </c>
      <c r="J26" s="2">
        <f t="shared" si="2"/>
        <v>31</v>
      </c>
      <c r="K26" s="2">
        <v>20019</v>
      </c>
      <c r="L26" s="2">
        <f t="shared" si="0"/>
        <v>20019</v>
      </c>
      <c r="M26" s="1">
        <f t="shared" si="3"/>
        <v>151</v>
      </c>
      <c r="N26" s="1">
        <v>0</v>
      </c>
      <c r="O26" s="2">
        <f t="shared" si="1"/>
        <v>19868</v>
      </c>
      <c r="P26" s="22"/>
      <c r="Q26" s="15" t="s">
        <v>59</v>
      </c>
      <c r="R26" s="70" t="s">
        <v>235</v>
      </c>
      <c r="S26" s="15" t="s">
        <v>236</v>
      </c>
      <c r="T26" s="15" t="s">
        <v>237</v>
      </c>
    </row>
    <row r="27" spans="1:20" s="3" customFormat="1" ht="19.5" customHeight="1">
      <c r="A27" s="21">
        <v>18</v>
      </c>
      <c r="B27" s="10">
        <v>2214758230</v>
      </c>
      <c r="C27" s="14" t="s">
        <v>246</v>
      </c>
      <c r="D27" s="14" t="s">
        <v>247</v>
      </c>
      <c r="E27" s="25" t="s">
        <v>249</v>
      </c>
      <c r="F27" s="11">
        <v>26</v>
      </c>
      <c r="G27" s="11">
        <v>5</v>
      </c>
      <c r="H27" s="1">
        <v>0</v>
      </c>
      <c r="I27" s="1">
        <v>0</v>
      </c>
      <c r="J27" s="2">
        <f t="shared" si="2"/>
        <v>31</v>
      </c>
      <c r="K27" s="2">
        <v>20019</v>
      </c>
      <c r="L27" s="2">
        <f t="shared" si="0"/>
        <v>20019</v>
      </c>
      <c r="M27" s="1">
        <f t="shared" si="3"/>
        <v>151</v>
      </c>
      <c r="N27" s="1">
        <v>0</v>
      </c>
      <c r="O27" s="2">
        <f t="shared" si="1"/>
        <v>19868</v>
      </c>
      <c r="P27" s="22"/>
      <c r="Q27" s="15" t="s">
        <v>31</v>
      </c>
      <c r="R27" s="70" t="s">
        <v>254</v>
      </c>
      <c r="S27" s="15" t="s">
        <v>255</v>
      </c>
      <c r="T27" s="15" t="s">
        <v>256</v>
      </c>
    </row>
    <row r="28" spans="1:20" s="3" customFormat="1" ht="19.5" customHeight="1">
      <c r="A28" s="21">
        <v>19</v>
      </c>
      <c r="B28" s="10">
        <v>2214771917</v>
      </c>
      <c r="C28" s="14" t="s">
        <v>36</v>
      </c>
      <c r="D28" s="14" t="s">
        <v>281</v>
      </c>
      <c r="E28" s="25" t="s">
        <v>26</v>
      </c>
      <c r="F28" s="11">
        <v>21</v>
      </c>
      <c r="G28" s="11">
        <v>4</v>
      </c>
      <c r="H28" s="1">
        <v>0</v>
      </c>
      <c r="I28" s="1">
        <v>0</v>
      </c>
      <c r="J28" s="2">
        <f t="shared" si="2"/>
        <v>25</v>
      </c>
      <c r="K28" s="2">
        <v>16506</v>
      </c>
      <c r="L28" s="2">
        <f t="shared" si="0"/>
        <v>13311.290322580646</v>
      </c>
      <c r="M28" s="1">
        <f t="shared" si="3"/>
        <v>100</v>
      </c>
      <c r="N28" s="1">
        <v>0</v>
      </c>
      <c r="O28" s="2">
        <f t="shared" si="1"/>
        <v>13211.290322580646</v>
      </c>
      <c r="P28" s="22"/>
      <c r="Q28" s="15" t="s">
        <v>29</v>
      </c>
      <c r="R28" s="70" t="s">
        <v>291</v>
      </c>
      <c r="S28" s="15" t="s">
        <v>106</v>
      </c>
      <c r="T28" s="15" t="s">
        <v>107</v>
      </c>
    </row>
    <row r="29" spans="1:20" s="3" customFormat="1" ht="19.5" customHeight="1">
      <c r="A29" s="21">
        <v>20</v>
      </c>
      <c r="B29" s="10">
        <v>2214563816</v>
      </c>
      <c r="C29" s="14" t="s">
        <v>166</v>
      </c>
      <c r="D29" s="14" t="s">
        <v>19</v>
      </c>
      <c r="E29" s="25" t="s">
        <v>167</v>
      </c>
      <c r="F29" s="11">
        <v>12</v>
      </c>
      <c r="G29" s="11">
        <v>2</v>
      </c>
      <c r="H29" s="1">
        <v>0</v>
      </c>
      <c r="I29" s="1">
        <v>0</v>
      </c>
      <c r="J29" s="2">
        <f t="shared" si="2"/>
        <v>14</v>
      </c>
      <c r="K29" s="2">
        <v>21756</v>
      </c>
      <c r="L29" s="2">
        <f t="shared" si="0"/>
        <v>9825.290322580644</v>
      </c>
      <c r="M29" s="1">
        <f t="shared" si="3"/>
        <v>74</v>
      </c>
      <c r="N29" s="1">
        <v>0</v>
      </c>
      <c r="O29" s="2">
        <f t="shared" si="1"/>
        <v>9751.290322580644</v>
      </c>
      <c r="P29" s="22"/>
      <c r="Q29" s="15" t="s">
        <v>177</v>
      </c>
      <c r="R29" s="70" t="s">
        <v>178</v>
      </c>
      <c r="S29" s="15" t="s">
        <v>179</v>
      </c>
      <c r="T29" s="15" t="s">
        <v>180</v>
      </c>
    </row>
    <row r="30" spans="1:20" s="3" customFormat="1" ht="19.5" customHeight="1">
      <c r="A30" s="21">
        <v>21</v>
      </c>
      <c r="B30" s="10">
        <v>1114185070</v>
      </c>
      <c r="C30" s="14" t="s">
        <v>27</v>
      </c>
      <c r="D30" s="14" t="s">
        <v>28</v>
      </c>
      <c r="E30" s="25" t="s">
        <v>26</v>
      </c>
      <c r="F30" s="11">
        <v>26</v>
      </c>
      <c r="G30" s="11">
        <v>4</v>
      </c>
      <c r="H30" s="1">
        <v>0</v>
      </c>
      <c r="I30" s="1">
        <v>1</v>
      </c>
      <c r="J30" s="2">
        <f t="shared" si="2"/>
        <v>31</v>
      </c>
      <c r="K30" s="2">
        <v>16506</v>
      </c>
      <c r="L30" s="2">
        <f t="shared" si="0"/>
        <v>16506</v>
      </c>
      <c r="M30" s="1">
        <f t="shared" si="3"/>
        <v>124</v>
      </c>
      <c r="N30" s="1">
        <v>0</v>
      </c>
      <c r="O30" s="2">
        <f t="shared" si="1"/>
        <v>16382</v>
      </c>
      <c r="P30" s="22"/>
      <c r="Q30" s="15" t="s">
        <v>31</v>
      </c>
      <c r="R30" s="70" t="s">
        <v>32</v>
      </c>
      <c r="S30" s="15" t="s">
        <v>33</v>
      </c>
      <c r="T30" s="15" t="s">
        <v>34</v>
      </c>
    </row>
    <row r="31" spans="1:20" s="28" customFormat="1" ht="19.5" customHeight="1">
      <c r="A31" s="75">
        <v>22</v>
      </c>
      <c r="B31" s="25">
        <v>2214691119</v>
      </c>
      <c r="C31" s="26" t="s">
        <v>80</v>
      </c>
      <c r="D31" s="26" t="s">
        <v>84</v>
      </c>
      <c r="E31" s="25" t="s">
        <v>26</v>
      </c>
      <c r="F31" s="55">
        <v>26</v>
      </c>
      <c r="G31" s="55">
        <v>4</v>
      </c>
      <c r="H31" s="42">
        <v>0</v>
      </c>
      <c r="I31" s="42">
        <v>1</v>
      </c>
      <c r="J31" s="27">
        <f t="shared" si="2"/>
        <v>31</v>
      </c>
      <c r="K31" s="27">
        <v>16506</v>
      </c>
      <c r="L31" s="27">
        <f t="shared" si="0"/>
        <v>16506</v>
      </c>
      <c r="M31" s="42">
        <f t="shared" si="3"/>
        <v>124</v>
      </c>
      <c r="N31" s="42">
        <v>0</v>
      </c>
      <c r="O31" s="27">
        <f t="shared" si="1"/>
        <v>16382</v>
      </c>
      <c r="P31" s="43"/>
      <c r="Q31" s="44" t="s">
        <v>29</v>
      </c>
      <c r="R31" s="76" t="s">
        <v>95</v>
      </c>
      <c r="S31" s="44" t="s">
        <v>38</v>
      </c>
      <c r="T31" s="44" t="s">
        <v>96</v>
      </c>
    </row>
    <row r="32" spans="1:20" s="28" customFormat="1" ht="19.5" customHeight="1">
      <c r="A32" s="75">
        <v>23</v>
      </c>
      <c r="B32" s="25">
        <v>2214680814</v>
      </c>
      <c r="C32" s="26" t="s">
        <v>65</v>
      </c>
      <c r="D32" s="26" t="s">
        <v>66</v>
      </c>
      <c r="E32" s="25" t="s">
        <v>26</v>
      </c>
      <c r="F32" s="55">
        <v>14</v>
      </c>
      <c r="G32" s="55">
        <v>2</v>
      </c>
      <c r="H32" s="42">
        <v>0</v>
      </c>
      <c r="I32" s="42">
        <v>0</v>
      </c>
      <c r="J32" s="27">
        <f t="shared" si="2"/>
        <v>16</v>
      </c>
      <c r="K32" s="27">
        <v>16506</v>
      </c>
      <c r="L32" s="27">
        <f t="shared" si="0"/>
        <v>8519.225806451614</v>
      </c>
      <c r="M32" s="42">
        <f t="shared" si="3"/>
        <v>64</v>
      </c>
      <c r="N32" s="42">
        <v>0</v>
      </c>
      <c r="O32" s="27">
        <f t="shared" si="1"/>
        <v>8455.225806451614</v>
      </c>
      <c r="P32" s="43"/>
      <c r="Q32" s="44" t="s">
        <v>52</v>
      </c>
      <c r="R32" s="76" t="s">
        <v>70</v>
      </c>
      <c r="S32" s="44" t="s">
        <v>72</v>
      </c>
      <c r="T32" s="44" t="s">
        <v>224</v>
      </c>
    </row>
    <row r="33" spans="1:20" s="28" customFormat="1" ht="19.5" customHeight="1">
      <c r="A33" s="75">
        <v>24</v>
      </c>
      <c r="B33" s="25">
        <v>1013875994</v>
      </c>
      <c r="C33" s="26" t="s">
        <v>108</v>
      </c>
      <c r="D33" s="26" t="s">
        <v>109</v>
      </c>
      <c r="E33" s="25" t="s">
        <v>26</v>
      </c>
      <c r="F33" s="55">
        <v>26</v>
      </c>
      <c r="G33" s="55">
        <v>4</v>
      </c>
      <c r="H33" s="42">
        <v>0</v>
      </c>
      <c r="I33" s="42">
        <v>1</v>
      </c>
      <c r="J33" s="27">
        <f t="shared" si="2"/>
        <v>31</v>
      </c>
      <c r="K33" s="27">
        <v>16506</v>
      </c>
      <c r="L33" s="27">
        <f t="shared" si="0"/>
        <v>16506</v>
      </c>
      <c r="M33" s="42">
        <f t="shared" si="3"/>
        <v>124</v>
      </c>
      <c r="N33" s="42">
        <v>0</v>
      </c>
      <c r="O33" s="27">
        <f t="shared" si="1"/>
        <v>16382</v>
      </c>
      <c r="P33" s="43"/>
      <c r="Q33" s="44" t="s">
        <v>57</v>
      </c>
      <c r="R33" s="76" t="s">
        <v>117</v>
      </c>
      <c r="S33" s="44" t="s">
        <v>44</v>
      </c>
      <c r="T33" s="44" t="s">
        <v>118</v>
      </c>
    </row>
    <row r="34" spans="1:20" s="28" customFormat="1" ht="19.5" customHeight="1">
      <c r="A34" s="75">
        <v>25</v>
      </c>
      <c r="B34" s="25">
        <v>1014143645</v>
      </c>
      <c r="C34" s="26" t="s">
        <v>306</v>
      </c>
      <c r="D34" s="26" t="s">
        <v>307</v>
      </c>
      <c r="E34" s="25" t="s">
        <v>26</v>
      </c>
      <c r="F34" s="55">
        <v>26</v>
      </c>
      <c r="G34" s="55">
        <v>4</v>
      </c>
      <c r="H34" s="42">
        <v>0</v>
      </c>
      <c r="I34" s="42">
        <v>1</v>
      </c>
      <c r="J34" s="27">
        <f t="shared" si="2"/>
        <v>31</v>
      </c>
      <c r="K34" s="27">
        <v>16506</v>
      </c>
      <c r="L34" s="27">
        <f t="shared" si="0"/>
        <v>16506</v>
      </c>
      <c r="M34" s="42">
        <f t="shared" si="3"/>
        <v>124</v>
      </c>
      <c r="N34" s="42">
        <v>0</v>
      </c>
      <c r="O34" s="27">
        <f t="shared" si="1"/>
        <v>16382</v>
      </c>
      <c r="P34" s="43"/>
      <c r="Q34" s="44" t="s">
        <v>62</v>
      </c>
      <c r="R34" s="76" t="s">
        <v>308</v>
      </c>
      <c r="S34" s="44" t="s">
        <v>309</v>
      </c>
      <c r="T34" s="44" t="s">
        <v>91</v>
      </c>
    </row>
    <row r="35" spans="1:20" s="28" customFormat="1" ht="19.5" customHeight="1">
      <c r="A35" s="75">
        <v>26</v>
      </c>
      <c r="B35" s="25">
        <v>2214639296</v>
      </c>
      <c r="C35" s="26" t="s">
        <v>79</v>
      </c>
      <c r="D35" s="26" t="s">
        <v>83</v>
      </c>
      <c r="E35" s="25" t="s">
        <v>26</v>
      </c>
      <c r="F35" s="55">
        <v>26</v>
      </c>
      <c r="G35" s="55">
        <v>4</v>
      </c>
      <c r="H35" s="42">
        <v>0</v>
      </c>
      <c r="I35" s="42">
        <v>1</v>
      </c>
      <c r="J35" s="27">
        <f t="shared" si="2"/>
        <v>31</v>
      </c>
      <c r="K35" s="27">
        <v>16506</v>
      </c>
      <c r="L35" s="27">
        <f t="shared" si="0"/>
        <v>16506</v>
      </c>
      <c r="M35" s="42">
        <f t="shared" si="3"/>
        <v>124</v>
      </c>
      <c r="N35" s="42">
        <v>0</v>
      </c>
      <c r="O35" s="27">
        <f t="shared" si="1"/>
        <v>16382</v>
      </c>
      <c r="P35" s="43"/>
      <c r="Q35" s="44" t="s">
        <v>48</v>
      </c>
      <c r="R35" s="76" t="s">
        <v>92</v>
      </c>
      <c r="S35" s="44" t="s">
        <v>93</v>
      </c>
      <c r="T35" s="44" t="s">
        <v>94</v>
      </c>
    </row>
    <row r="36" spans="1:20" s="28" customFormat="1" ht="19.5" customHeight="1">
      <c r="A36" s="75">
        <v>27</v>
      </c>
      <c r="B36" s="25">
        <v>2214726280</v>
      </c>
      <c r="C36" s="26" t="s">
        <v>134</v>
      </c>
      <c r="D36" s="26" t="s">
        <v>142</v>
      </c>
      <c r="E36" s="25" t="s">
        <v>26</v>
      </c>
      <c r="F36" s="55">
        <v>11</v>
      </c>
      <c r="G36" s="55">
        <v>1</v>
      </c>
      <c r="H36" s="42">
        <v>0</v>
      </c>
      <c r="I36" s="42">
        <v>0</v>
      </c>
      <c r="J36" s="27">
        <f t="shared" si="2"/>
        <v>12</v>
      </c>
      <c r="K36" s="27">
        <v>16506</v>
      </c>
      <c r="L36" s="27">
        <f t="shared" si="0"/>
        <v>6389.41935483871</v>
      </c>
      <c r="M36" s="42">
        <f t="shared" si="3"/>
        <v>48</v>
      </c>
      <c r="N36" s="42">
        <v>0</v>
      </c>
      <c r="O36" s="27">
        <f t="shared" si="1"/>
        <v>6341.41935483871</v>
      </c>
      <c r="P36" s="43"/>
      <c r="Q36" s="44" t="s">
        <v>57</v>
      </c>
      <c r="R36" s="76" t="s">
        <v>159</v>
      </c>
      <c r="S36" s="44" t="s">
        <v>160</v>
      </c>
      <c r="T36" s="44" t="s">
        <v>161</v>
      </c>
    </row>
    <row r="37" spans="1:20" s="28" customFormat="1" ht="19.5" customHeight="1">
      <c r="A37" s="75">
        <v>28</v>
      </c>
      <c r="B37" s="25">
        <v>1013940260</v>
      </c>
      <c r="C37" s="26" t="s">
        <v>124</v>
      </c>
      <c r="D37" s="26" t="s">
        <v>137</v>
      </c>
      <c r="E37" s="25" t="s">
        <v>26</v>
      </c>
      <c r="F37" s="55">
        <v>25</v>
      </c>
      <c r="G37" s="55">
        <v>4</v>
      </c>
      <c r="H37" s="42">
        <v>0</v>
      </c>
      <c r="I37" s="42">
        <v>1</v>
      </c>
      <c r="J37" s="27">
        <f t="shared" si="2"/>
        <v>30</v>
      </c>
      <c r="K37" s="27">
        <v>16506</v>
      </c>
      <c r="L37" s="27">
        <f t="shared" si="0"/>
        <v>15973.548387096776</v>
      </c>
      <c r="M37" s="42">
        <f t="shared" si="3"/>
        <v>120</v>
      </c>
      <c r="N37" s="42">
        <v>0</v>
      </c>
      <c r="O37" s="27">
        <f t="shared" si="1"/>
        <v>15853.548387096776</v>
      </c>
      <c r="P37" s="43"/>
      <c r="Q37" s="44" t="s">
        <v>59</v>
      </c>
      <c r="R37" s="76" t="s">
        <v>147</v>
      </c>
      <c r="S37" s="44" t="s">
        <v>148</v>
      </c>
      <c r="T37" s="44" t="s">
        <v>149</v>
      </c>
    </row>
    <row r="38" spans="1:20" s="28" customFormat="1" ht="19.5" customHeight="1">
      <c r="A38" s="75">
        <v>29</v>
      </c>
      <c r="B38" s="25">
        <v>2017149123</v>
      </c>
      <c r="C38" s="26" t="s">
        <v>64</v>
      </c>
      <c r="D38" s="26" t="s">
        <v>139</v>
      </c>
      <c r="E38" s="25" t="s">
        <v>26</v>
      </c>
      <c r="F38" s="55">
        <v>25</v>
      </c>
      <c r="G38" s="55">
        <v>5</v>
      </c>
      <c r="H38" s="42">
        <v>0</v>
      </c>
      <c r="I38" s="42">
        <v>1</v>
      </c>
      <c r="J38" s="27">
        <f t="shared" si="2"/>
        <v>31</v>
      </c>
      <c r="K38" s="27">
        <v>16506</v>
      </c>
      <c r="L38" s="27">
        <f t="shared" si="0"/>
        <v>16506</v>
      </c>
      <c r="M38" s="42">
        <f t="shared" si="3"/>
        <v>124</v>
      </c>
      <c r="N38" s="42">
        <v>0</v>
      </c>
      <c r="O38" s="27">
        <f t="shared" si="1"/>
        <v>16382</v>
      </c>
      <c r="P38" s="43"/>
      <c r="Q38" s="44" t="s">
        <v>57</v>
      </c>
      <c r="R38" s="76" t="s">
        <v>151</v>
      </c>
      <c r="S38" s="44" t="s">
        <v>152</v>
      </c>
      <c r="T38" s="44" t="s">
        <v>58</v>
      </c>
    </row>
    <row r="39" spans="1:20" s="28" customFormat="1" ht="19.5" customHeight="1">
      <c r="A39" s="75">
        <v>30</v>
      </c>
      <c r="B39" s="25">
        <v>2214732055</v>
      </c>
      <c r="C39" s="26" t="s">
        <v>170</v>
      </c>
      <c r="D39" s="26" t="s">
        <v>171</v>
      </c>
      <c r="E39" s="25" t="s">
        <v>26</v>
      </c>
      <c r="F39" s="55">
        <v>26</v>
      </c>
      <c r="G39" s="55">
        <v>4</v>
      </c>
      <c r="H39" s="42">
        <v>0</v>
      </c>
      <c r="I39" s="42">
        <v>1</v>
      </c>
      <c r="J39" s="27">
        <f t="shared" si="2"/>
        <v>31</v>
      </c>
      <c r="K39" s="27">
        <v>16506</v>
      </c>
      <c r="L39" s="27">
        <f t="shared" si="0"/>
        <v>16506</v>
      </c>
      <c r="M39" s="42">
        <f t="shared" si="3"/>
        <v>124</v>
      </c>
      <c r="N39" s="42">
        <v>0</v>
      </c>
      <c r="O39" s="27">
        <f t="shared" si="1"/>
        <v>16382</v>
      </c>
      <c r="P39" s="43"/>
      <c r="Q39" s="44" t="s">
        <v>45</v>
      </c>
      <c r="R39" s="76" t="s">
        <v>241</v>
      </c>
      <c r="S39" s="44" t="s">
        <v>73</v>
      </c>
      <c r="T39" s="44" t="s">
        <v>74</v>
      </c>
    </row>
    <row r="40" spans="1:20" s="28" customFormat="1" ht="19.5" customHeight="1">
      <c r="A40" s="75">
        <v>31</v>
      </c>
      <c r="B40" s="25">
        <v>2214733455</v>
      </c>
      <c r="C40" s="26" t="s">
        <v>172</v>
      </c>
      <c r="D40" s="26" t="s">
        <v>173</v>
      </c>
      <c r="E40" s="25" t="s">
        <v>26</v>
      </c>
      <c r="F40" s="55">
        <v>26</v>
      </c>
      <c r="G40" s="55">
        <v>4</v>
      </c>
      <c r="H40" s="42">
        <v>0</v>
      </c>
      <c r="I40" s="42">
        <v>1</v>
      </c>
      <c r="J40" s="27">
        <f t="shared" si="2"/>
        <v>31</v>
      </c>
      <c r="K40" s="27">
        <v>16506</v>
      </c>
      <c r="L40" s="27">
        <f t="shared" si="0"/>
        <v>16506</v>
      </c>
      <c r="M40" s="42">
        <f t="shared" si="3"/>
        <v>124</v>
      </c>
      <c r="N40" s="42">
        <v>0</v>
      </c>
      <c r="O40" s="27">
        <f t="shared" si="1"/>
        <v>16382</v>
      </c>
      <c r="P40" s="43"/>
      <c r="Q40" s="44" t="s">
        <v>48</v>
      </c>
      <c r="R40" s="76" t="s">
        <v>185</v>
      </c>
      <c r="S40" s="44" t="s">
        <v>186</v>
      </c>
      <c r="T40" s="44" t="s">
        <v>187</v>
      </c>
    </row>
    <row r="41" spans="1:20" s="28" customFormat="1" ht="19.5" customHeight="1">
      <c r="A41" s="75">
        <v>32</v>
      </c>
      <c r="B41" s="25">
        <v>2214642891</v>
      </c>
      <c r="C41" s="26" t="s">
        <v>35</v>
      </c>
      <c r="D41" s="26" t="s">
        <v>193</v>
      </c>
      <c r="E41" s="25" t="s">
        <v>26</v>
      </c>
      <c r="F41" s="55">
        <v>26</v>
      </c>
      <c r="G41" s="55">
        <v>4</v>
      </c>
      <c r="H41" s="42">
        <v>0</v>
      </c>
      <c r="I41" s="42">
        <v>1</v>
      </c>
      <c r="J41" s="27">
        <f t="shared" si="2"/>
        <v>31</v>
      </c>
      <c r="K41" s="27">
        <v>16506</v>
      </c>
      <c r="L41" s="27">
        <f t="shared" si="0"/>
        <v>16506</v>
      </c>
      <c r="M41" s="42">
        <f t="shared" si="3"/>
        <v>124</v>
      </c>
      <c r="N41" s="42">
        <v>0</v>
      </c>
      <c r="O41" s="27">
        <f t="shared" si="1"/>
        <v>16382</v>
      </c>
      <c r="P41" s="43"/>
      <c r="Q41" s="44" t="s">
        <v>31</v>
      </c>
      <c r="R41" s="76" t="s">
        <v>213</v>
      </c>
      <c r="S41" s="44" t="s">
        <v>39</v>
      </c>
      <c r="T41" s="44" t="s">
        <v>40</v>
      </c>
    </row>
    <row r="42" spans="1:20" s="28" customFormat="1" ht="19.5" customHeight="1">
      <c r="A42" s="75">
        <v>33</v>
      </c>
      <c r="B42" s="25">
        <v>1013752164</v>
      </c>
      <c r="C42" s="26" t="s">
        <v>168</v>
      </c>
      <c r="D42" s="26" t="s">
        <v>169</v>
      </c>
      <c r="E42" s="25" t="s">
        <v>26</v>
      </c>
      <c r="F42" s="55">
        <v>21</v>
      </c>
      <c r="G42" s="55">
        <v>3</v>
      </c>
      <c r="H42" s="42">
        <v>0</v>
      </c>
      <c r="I42" s="42">
        <v>1</v>
      </c>
      <c r="J42" s="27">
        <f t="shared" si="2"/>
        <v>25</v>
      </c>
      <c r="K42" s="27">
        <v>16506</v>
      </c>
      <c r="L42" s="27">
        <f aca="true" t="shared" si="4" ref="L42:L73">(K42/D$7*J42)</f>
        <v>13311.290322580646</v>
      </c>
      <c r="M42" s="42">
        <f t="shared" si="3"/>
        <v>100</v>
      </c>
      <c r="N42" s="42">
        <v>0</v>
      </c>
      <c r="O42" s="27">
        <f t="shared" si="1"/>
        <v>13211.290322580646</v>
      </c>
      <c r="P42" s="43"/>
      <c r="Q42" s="44" t="s">
        <v>62</v>
      </c>
      <c r="R42" s="76" t="s">
        <v>181</v>
      </c>
      <c r="S42" s="44" t="s">
        <v>182</v>
      </c>
      <c r="T42" s="44" t="s">
        <v>183</v>
      </c>
    </row>
    <row r="43" spans="1:20" s="28" customFormat="1" ht="19.5" customHeight="1">
      <c r="A43" s="75">
        <v>34</v>
      </c>
      <c r="B43" s="25">
        <v>2214852455</v>
      </c>
      <c r="C43" s="26" t="s">
        <v>464</v>
      </c>
      <c r="D43" s="26" t="s">
        <v>267</v>
      </c>
      <c r="E43" s="25" t="s">
        <v>26</v>
      </c>
      <c r="F43" s="55">
        <v>26</v>
      </c>
      <c r="G43" s="55">
        <v>4</v>
      </c>
      <c r="H43" s="42">
        <v>0</v>
      </c>
      <c r="I43" s="42">
        <v>1</v>
      </c>
      <c r="J43" s="27">
        <f t="shared" si="2"/>
        <v>31</v>
      </c>
      <c r="K43" s="27">
        <v>16506</v>
      </c>
      <c r="L43" s="27">
        <f t="shared" si="4"/>
        <v>16506</v>
      </c>
      <c r="M43" s="42">
        <f t="shared" si="3"/>
        <v>124</v>
      </c>
      <c r="N43" s="42">
        <v>0</v>
      </c>
      <c r="O43" s="27">
        <f t="shared" si="1"/>
        <v>16382</v>
      </c>
      <c r="P43" s="43"/>
      <c r="Q43" s="44" t="s">
        <v>252</v>
      </c>
      <c r="R43" s="76" t="s">
        <v>465</v>
      </c>
      <c r="S43" s="44" t="s">
        <v>278</v>
      </c>
      <c r="T43" s="44" t="s">
        <v>279</v>
      </c>
    </row>
    <row r="44" spans="1:20" s="28" customFormat="1" ht="19.5" customHeight="1">
      <c r="A44" s="75">
        <v>35</v>
      </c>
      <c r="B44" s="25">
        <v>2214805050</v>
      </c>
      <c r="C44" s="26" t="s">
        <v>314</v>
      </c>
      <c r="D44" s="26" t="s">
        <v>315</v>
      </c>
      <c r="E44" s="25" t="s">
        <v>26</v>
      </c>
      <c r="F44" s="55">
        <v>26</v>
      </c>
      <c r="G44" s="55">
        <v>4</v>
      </c>
      <c r="H44" s="42">
        <v>0</v>
      </c>
      <c r="I44" s="42">
        <v>1</v>
      </c>
      <c r="J44" s="27">
        <f t="shared" si="2"/>
        <v>31</v>
      </c>
      <c r="K44" s="27">
        <v>16506</v>
      </c>
      <c r="L44" s="27">
        <f t="shared" si="4"/>
        <v>16506</v>
      </c>
      <c r="M44" s="42">
        <f t="shared" si="3"/>
        <v>124</v>
      </c>
      <c r="N44" s="42">
        <v>0</v>
      </c>
      <c r="O44" s="27">
        <f t="shared" si="1"/>
        <v>16382</v>
      </c>
      <c r="P44" s="43"/>
      <c r="Q44" s="44" t="s">
        <v>48</v>
      </c>
      <c r="R44" s="76" t="s">
        <v>329</v>
      </c>
      <c r="S44" s="44" t="s">
        <v>75</v>
      </c>
      <c r="T44" s="44" t="s">
        <v>330</v>
      </c>
    </row>
    <row r="45" spans="1:20" s="28" customFormat="1" ht="19.5" customHeight="1">
      <c r="A45" s="75">
        <v>36</v>
      </c>
      <c r="B45" s="25">
        <v>2214805054</v>
      </c>
      <c r="C45" s="26" t="s">
        <v>83</v>
      </c>
      <c r="D45" s="26" t="s">
        <v>316</v>
      </c>
      <c r="E45" s="25" t="s">
        <v>26</v>
      </c>
      <c r="F45" s="55">
        <v>26</v>
      </c>
      <c r="G45" s="55">
        <v>4</v>
      </c>
      <c r="H45" s="42">
        <v>0</v>
      </c>
      <c r="I45" s="42">
        <v>1</v>
      </c>
      <c r="J45" s="27">
        <f t="shared" si="2"/>
        <v>31</v>
      </c>
      <c r="K45" s="27">
        <v>16506</v>
      </c>
      <c r="L45" s="27">
        <f t="shared" si="4"/>
        <v>16506</v>
      </c>
      <c r="M45" s="42">
        <f t="shared" si="3"/>
        <v>124</v>
      </c>
      <c r="N45" s="42">
        <v>0</v>
      </c>
      <c r="O45" s="27">
        <f t="shared" si="1"/>
        <v>16382</v>
      </c>
      <c r="P45" s="43"/>
      <c r="Q45" s="44" t="s">
        <v>57</v>
      </c>
      <c r="R45" s="76" t="s">
        <v>331</v>
      </c>
      <c r="S45" s="44" t="s">
        <v>90</v>
      </c>
      <c r="T45" s="44" t="s">
        <v>58</v>
      </c>
    </row>
    <row r="46" spans="1:20" s="28" customFormat="1" ht="19.5" customHeight="1">
      <c r="A46" s="75">
        <v>37</v>
      </c>
      <c r="B46" s="25">
        <v>2214805058</v>
      </c>
      <c r="C46" s="26" t="s">
        <v>317</v>
      </c>
      <c r="D46" s="26" t="s">
        <v>318</v>
      </c>
      <c r="E46" s="25" t="s">
        <v>26</v>
      </c>
      <c r="F46" s="55">
        <v>26</v>
      </c>
      <c r="G46" s="55">
        <v>4</v>
      </c>
      <c r="H46" s="42">
        <v>0</v>
      </c>
      <c r="I46" s="42">
        <v>1</v>
      </c>
      <c r="J46" s="27">
        <f t="shared" si="2"/>
        <v>31</v>
      </c>
      <c r="K46" s="27">
        <v>16506</v>
      </c>
      <c r="L46" s="27">
        <f t="shared" si="4"/>
        <v>16506</v>
      </c>
      <c r="M46" s="42">
        <f t="shared" si="3"/>
        <v>124</v>
      </c>
      <c r="N46" s="42">
        <v>0</v>
      </c>
      <c r="O46" s="27">
        <f>L46-M46-N46</f>
        <v>16382</v>
      </c>
      <c r="P46" s="43"/>
      <c r="Q46" s="44" t="s">
        <v>48</v>
      </c>
      <c r="R46" s="76" t="s">
        <v>332</v>
      </c>
      <c r="S46" s="44" t="s">
        <v>333</v>
      </c>
      <c r="T46" s="44" t="s">
        <v>334</v>
      </c>
    </row>
    <row r="47" spans="1:20" s="28" customFormat="1" ht="19.5" customHeight="1">
      <c r="A47" s="75">
        <v>38</v>
      </c>
      <c r="B47" s="25">
        <v>2214599340</v>
      </c>
      <c r="C47" s="26" t="s">
        <v>398</v>
      </c>
      <c r="D47" s="26" t="s">
        <v>403</v>
      </c>
      <c r="E47" s="25" t="s">
        <v>26</v>
      </c>
      <c r="F47" s="55">
        <v>26</v>
      </c>
      <c r="G47" s="55">
        <v>4</v>
      </c>
      <c r="H47" s="42">
        <v>0</v>
      </c>
      <c r="I47" s="42">
        <v>1</v>
      </c>
      <c r="J47" s="27">
        <f t="shared" si="2"/>
        <v>31</v>
      </c>
      <c r="K47" s="27">
        <v>16506</v>
      </c>
      <c r="L47" s="27">
        <f t="shared" si="4"/>
        <v>16506</v>
      </c>
      <c r="M47" s="42">
        <f t="shared" si="3"/>
        <v>124</v>
      </c>
      <c r="N47" s="42">
        <v>0</v>
      </c>
      <c r="O47" s="27">
        <f t="shared" si="1"/>
        <v>16382</v>
      </c>
      <c r="P47" s="43"/>
      <c r="Q47" s="44" t="s">
        <v>48</v>
      </c>
      <c r="R47" s="76" t="s">
        <v>407</v>
      </c>
      <c r="S47" s="44" t="s">
        <v>408</v>
      </c>
      <c r="T47" s="44" t="s">
        <v>409</v>
      </c>
    </row>
    <row r="48" spans="1:20" s="28" customFormat="1" ht="19.5" customHeight="1">
      <c r="A48" s="75">
        <v>39</v>
      </c>
      <c r="B48" s="25">
        <v>2214647410</v>
      </c>
      <c r="C48" s="26" t="s">
        <v>401</v>
      </c>
      <c r="D48" s="26" t="s">
        <v>406</v>
      </c>
      <c r="E48" s="25" t="s">
        <v>26</v>
      </c>
      <c r="F48" s="55">
        <v>10</v>
      </c>
      <c r="G48" s="55">
        <v>2</v>
      </c>
      <c r="H48" s="42">
        <v>0</v>
      </c>
      <c r="I48" s="42">
        <v>0</v>
      </c>
      <c r="J48" s="27">
        <f t="shared" si="2"/>
        <v>12</v>
      </c>
      <c r="K48" s="27">
        <v>16506</v>
      </c>
      <c r="L48" s="27">
        <f t="shared" si="4"/>
        <v>6389.41935483871</v>
      </c>
      <c r="M48" s="42">
        <f t="shared" si="3"/>
        <v>48</v>
      </c>
      <c r="N48" s="42">
        <v>0</v>
      </c>
      <c r="O48" s="27">
        <f t="shared" si="1"/>
        <v>6341.41935483871</v>
      </c>
      <c r="P48" s="43"/>
      <c r="Q48" s="44" t="s">
        <v>31</v>
      </c>
      <c r="R48" s="76" t="s">
        <v>418</v>
      </c>
      <c r="S48" s="44" t="s">
        <v>419</v>
      </c>
      <c r="T48" s="44" t="s">
        <v>420</v>
      </c>
    </row>
    <row r="49" spans="1:20" s="28" customFormat="1" ht="19.5" customHeight="1">
      <c r="A49" s="75">
        <v>40</v>
      </c>
      <c r="B49" s="25">
        <v>2214847687</v>
      </c>
      <c r="C49" s="26" t="s">
        <v>424</v>
      </c>
      <c r="D49" s="26" t="s">
        <v>19</v>
      </c>
      <c r="E49" s="25" t="s">
        <v>266</v>
      </c>
      <c r="F49" s="55">
        <v>25</v>
      </c>
      <c r="G49" s="55">
        <v>5</v>
      </c>
      <c r="H49" s="42">
        <v>0</v>
      </c>
      <c r="I49" s="42">
        <v>1</v>
      </c>
      <c r="J49" s="27">
        <f t="shared" si="2"/>
        <v>31</v>
      </c>
      <c r="K49" s="27">
        <v>20019</v>
      </c>
      <c r="L49" s="27">
        <f t="shared" si="4"/>
        <v>20019</v>
      </c>
      <c r="M49" s="42">
        <f t="shared" si="3"/>
        <v>151</v>
      </c>
      <c r="N49" s="42">
        <v>0</v>
      </c>
      <c r="O49" s="27">
        <f t="shared" si="1"/>
        <v>19868</v>
      </c>
      <c r="P49" s="43"/>
      <c r="Q49" s="44" t="s">
        <v>43</v>
      </c>
      <c r="R49" s="76" t="s">
        <v>438</v>
      </c>
      <c r="S49" s="44" t="s">
        <v>439</v>
      </c>
      <c r="T49" s="44" t="s">
        <v>440</v>
      </c>
    </row>
    <row r="50" spans="1:20" s="28" customFormat="1" ht="19.5" customHeight="1">
      <c r="A50" s="75">
        <v>41</v>
      </c>
      <c r="B50" s="25">
        <v>2214847717</v>
      </c>
      <c r="C50" s="26" t="s">
        <v>425</v>
      </c>
      <c r="D50" s="26" t="s">
        <v>426</v>
      </c>
      <c r="E50" s="25" t="s">
        <v>26</v>
      </c>
      <c r="F50" s="55">
        <v>23</v>
      </c>
      <c r="G50" s="55">
        <v>4</v>
      </c>
      <c r="H50" s="42">
        <v>0</v>
      </c>
      <c r="I50" s="42">
        <v>1</v>
      </c>
      <c r="J50" s="27">
        <f t="shared" si="2"/>
        <v>28</v>
      </c>
      <c r="K50" s="27">
        <v>16506</v>
      </c>
      <c r="L50" s="27">
        <f t="shared" si="4"/>
        <v>14908.645161290324</v>
      </c>
      <c r="M50" s="42">
        <f t="shared" si="3"/>
        <v>112</v>
      </c>
      <c r="N50" s="42">
        <v>0</v>
      </c>
      <c r="O50" s="27">
        <f t="shared" si="1"/>
        <v>14796.645161290324</v>
      </c>
      <c r="P50" s="43"/>
      <c r="Q50" s="44" t="s">
        <v>52</v>
      </c>
      <c r="R50" s="76" t="s">
        <v>441</v>
      </c>
      <c r="S50" s="44" t="s">
        <v>442</v>
      </c>
      <c r="T50" s="44" t="s">
        <v>443</v>
      </c>
    </row>
    <row r="51" spans="1:20" s="28" customFormat="1" ht="19.5" customHeight="1">
      <c r="A51" s="75">
        <v>42</v>
      </c>
      <c r="B51" s="25">
        <v>2214847731</v>
      </c>
      <c r="C51" s="26" t="s">
        <v>428</v>
      </c>
      <c r="D51" s="26" t="s">
        <v>429</v>
      </c>
      <c r="E51" s="25" t="s">
        <v>133</v>
      </c>
      <c r="F51" s="55">
        <v>26</v>
      </c>
      <c r="G51" s="55">
        <v>5</v>
      </c>
      <c r="H51" s="42">
        <v>0</v>
      </c>
      <c r="I51" s="42">
        <v>0</v>
      </c>
      <c r="J51" s="27">
        <f t="shared" si="2"/>
        <v>31</v>
      </c>
      <c r="K51" s="27">
        <v>18187</v>
      </c>
      <c r="L51" s="27">
        <f t="shared" si="4"/>
        <v>18187</v>
      </c>
      <c r="M51" s="42">
        <f t="shared" si="3"/>
        <v>137</v>
      </c>
      <c r="N51" s="42">
        <v>0</v>
      </c>
      <c r="O51" s="27">
        <f t="shared" si="1"/>
        <v>18050</v>
      </c>
      <c r="P51" s="43"/>
      <c r="Q51" s="44" t="s">
        <v>45</v>
      </c>
      <c r="R51" s="76" t="s">
        <v>593</v>
      </c>
      <c r="S51" s="44" t="s">
        <v>73</v>
      </c>
      <c r="T51" s="44" t="s">
        <v>74</v>
      </c>
    </row>
    <row r="52" spans="1:20" s="28" customFormat="1" ht="19.5" customHeight="1">
      <c r="A52" s="75">
        <v>43</v>
      </c>
      <c r="B52" s="25">
        <v>2214847736</v>
      </c>
      <c r="C52" s="26" t="s">
        <v>430</v>
      </c>
      <c r="D52" s="26" t="s">
        <v>431</v>
      </c>
      <c r="E52" s="25" t="s">
        <v>115</v>
      </c>
      <c r="F52" s="55">
        <v>26</v>
      </c>
      <c r="G52" s="55">
        <v>4</v>
      </c>
      <c r="H52" s="42">
        <v>0</v>
      </c>
      <c r="I52" s="42">
        <v>1</v>
      </c>
      <c r="J52" s="27">
        <f t="shared" si="2"/>
        <v>31</v>
      </c>
      <c r="K52" s="27">
        <v>18187</v>
      </c>
      <c r="L52" s="27">
        <f t="shared" si="4"/>
        <v>18187</v>
      </c>
      <c r="M52" s="42">
        <f t="shared" si="3"/>
        <v>137</v>
      </c>
      <c r="N52" s="42">
        <v>0</v>
      </c>
      <c r="O52" s="27">
        <f t="shared" si="1"/>
        <v>18050</v>
      </c>
      <c r="P52" s="43"/>
      <c r="Q52" s="44" t="s">
        <v>59</v>
      </c>
      <c r="R52" s="76" t="s">
        <v>450</v>
      </c>
      <c r="S52" s="44" t="s">
        <v>451</v>
      </c>
      <c r="T52" s="44" t="s">
        <v>452</v>
      </c>
    </row>
    <row r="53" spans="1:20" s="28" customFormat="1" ht="19.5" customHeight="1">
      <c r="A53" s="75">
        <v>44</v>
      </c>
      <c r="B53" s="25">
        <v>2214847745</v>
      </c>
      <c r="C53" s="26" t="s">
        <v>432</v>
      </c>
      <c r="D53" s="26" t="s">
        <v>433</v>
      </c>
      <c r="E53" s="25" t="s">
        <v>249</v>
      </c>
      <c r="F53" s="55">
        <v>7</v>
      </c>
      <c r="G53" s="55">
        <v>1</v>
      </c>
      <c r="H53" s="42">
        <v>0</v>
      </c>
      <c r="I53" s="42">
        <v>0</v>
      </c>
      <c r="J53" s="27">
        <f t="shared" si="2"/>
        <v>8</v>
      </c>
      <c r="K53" s="27">
        <v>20019</v>
      </c>
      <c r="L53" s="27">
        <f t="shared" si="4"/>
        <v>5166.193548387097</v>
      </c>
      <c r="M53" s="42">
        <f t="shared" si="3"/>
        <v>39</v>
      </c>
      <c r="N53" s="42">
        <v>0</v>
      </c>
      <c r="O53" s="27">
        <f t="shared" si="1"/>
        <v>5127.193548387097</v>
      </c>
      <c r="P53" s="43"/>
      <c r="Q53" s="44" t="s">
        <v>638</v>
      </c>
      <c r="R53" s="44" t="s">
        <v>638</v>
      </c>
      <c r="S53" s="44" t="s">
        <v>638</v>
      </c>
      <c r="T53" s="44" t="s">
        <v>638</v>
      </c>
    </row>
    <row r="54" spans="1:20" s="28" customFormat="1" ht="19.5" customHeight="1">
      <c r="A54" s="75">
        <v>45</v>
      </c>
      <c r="B54" s="25">
        <v>2214854244</v>
      </c>
      <c r="C54" s="26" t="s">
        <v>362</v>
      </c>
      <c r="D54" s="26" t="s">
        <v>466</v>
      </c>
      <c r="E54" s="25" t="s">
        <v>26</v>
      </c>
      <c r="F54" s="55">
        <v>1</v>
      </c>
      <c r="G54" s="55">
        <v>0</v>
      </c>
      <c r="H54" s="42">
        <v>0</v>
      </c>
      <c r="I54" s="42">
        <v>0</v>
      </c>
      <c r="J54" s="27">
        <f t="shared" si="2"/>
        <v>1</v>
      </c>
      <c r="K54" s="27">
        <v>16506</v>
      </c>
      <c r="L54" s="27">
        <f t="shared" si="4"/>
        <v>532.4516129032259</v>
      </c>
      <c r="M54" s="42">
        <f t="shared" si="3"/>
        <v>4</v>
      </c>
      <c r="N54" s="42">
        <v>0</v>
      </c>
      <c r="O54" s="27">
        <f t="shared" si="1"/>
        <v>528.4516129032259</v>
      </c>
      <c r="P54" s="42"/>
      <c r="Q54" s="44" t="s">
        <v>350</v>
      </c>
      <c r="R54" s="76" t="s">
        <v>467</v>
      </c>
      <c r="S54" s="44" t="s">
        <v>439</v>
      </c>
      <c r="T54" s="44" t="s">
        <v>468</v>
      </c>
    </row>
    <row r="55" spans="1:20" s="28" customFormat="1" ht="19.5" customHeight="1">
      <c r="A55" s="75">
        <v>46</v>
      </c>
      <c r="B55" s="25">
        <v>2214861639</v>
      </c>
      <c r="C55" s="26" t="s">
        <v>471</v>
      </c>
      <c r="D55" s="26" t="s">
        <v>472</v>
      </c>
      <c r="E55" s="25" t="s">
        <v>26</v>
      </c>
      <c r="F55" s="55">
        <v>26</v>
      </c>
      <c r="G55" s="55">
        <v>4</v>
      </c>
      <c r="H55" s="42">
        <v>0</v>
      </c>
      <c r="I55" s="42">
        <v>1</v>
      </c>
      <c r="J55" s="27">
        <f t="shared" si="2"/>
        <v>31</v>
      </c>
      <c r="K55" s="27">
        <v>16506</v>
      </c>
      <c r="L55" s="27">
        <f t="shared" si="4"/>
        <v>16506</v>
      </c>
      <c r="M55" s="42">
        <f t="shared" si="3"/>
        <v>124</v>
      </c>
      <c r="N55" s="42">
        <v>0</v>
      </c>
      <c r="O55" s="27">
        <f t="shared" si="1"/>
        <v>16382</v>
      </c>
      <c r="P55" s="42"/>
      <c r="Q55" s="44" t="s">
        <v>62</v>
      </c>
      <c r="R55" s="76" t="s">
        <v>493</v>
      </c>
      <c r="S55" s="44" t="s">
        <v>494</v>
      </c>
      <c r="T55" s="44" t="s">
        <v>495</v>
      </c>
    </row>
    <row r="56" spans="1:20" s="28" customFormat="1" ht="19.5" customHeight="1">
      <c r="A56" s="75">
        <v>47</v>
      </c>
      <c r="B56" s="25">
        <v>2214861646</v>
      </c>
      <c r="C56" s="26" t="s">
        <v>473</v>
      </c>
      <c r="D56" s="26" t="s">
        <v>50</v>
      </c>
      <c r="E56" s="25" t="s">
        <v>26</v>
      </c>
      <c r="F56" s="55">
        <v>20</v>
      </c>
      <c r="G56" s="55">
        <v>3</v>
      </c>
      <c r="H56" s="42">
        <v>0</v>
      </c>
      <c r="I56" s="42">
        <v>1</v>
      </c>
      <c r="J56" s="27">
        <f t="shared" si="2"/>
        <v>24</v>
      </c>
      <c r="K56" s="27">
        <v>16506</v>
      </c>
      <c r="L56" s="27">
        <f t="shared" si="4"/>
        <v>12778.83870967742</v>
      </c>
      <c r="M56" s="42">
        <f t="shared" si="3"/>
        <v>96</v>
      </c>
      <c r="N56" s="42">
        <v>0</v>
      </c>
      <c r="O56" s="27">
        <f t="shared" si="1"/>
        <v>12682.83870967742</v>
      </c>
      <c r="P56" s="42"/>
      <c r="Q56" s="44" t="s">
        <v>410</v>
      </c>
      <c r="R56" s="76" t="s">
        <v>496</v>
      </c>
      <c r="S56" s="44" t="s">
        <v>53</v>
      </c>
      <c r="T56" s="44" t="s">
        <v>54</v>
      </c>
    </row>
    <row r="57" spans="1:20" s="28" customFormat="1" ht="19.5" customHeight="1">
      <c r="A57" s="75">
        <v>48</v>
      </c>
      <c r="B57" s="25">
        <v>2214861662</v>
      </c>
      <c r="C57" s="26" t="s">
        <v>474</v>
      </c>
      <c r="D57" s="26" t="s">
        <v>475</v>
      </c>
      <c r="E57" s="25" t="s">
        <v>26</v>
      </c>
      <c r="F57" s="55">
        <v>26</v>
      </c>
      <c r="G57" s="55">
        <v>4</v>
      </c>
      <c r="H57" s="42">
        <v>0</v>
      </c>
      <c r="I57" s="42">
        <v>1</v>
      </c>
      <c r="J57" s="27">
        <f t="shared" si="2"/>
        <v>31</v>
      </c>
      <c r="K57" s="27">
        <v>16506</v>
      </c>
      <c r="L57" s="27">
        <f t="shared" si="4"/>
        <v>16506</v>
      </c>
      <c r="M57" s="42">
        <f t="shared" si="3"/>
        <v>124</v>
      </c>
      <c r="N57" s="42">
        <v>0</v>
      </c>
      <c r="O57" s="27">
        <f t="shared" si="1"/>
        <v>16382</v>
      </c>
      <c r="P57" s="42"/>
      <c r="Q57" s="44" t="s">
        <v>43</v>
      </c>
      <c r="R57" s="76" t="s">
        <v>497</v>
      </c>
      <c r="S57" s="44" t="s">
        <v>498</v>
      </c>
      <c r="T57" s="44" t="s">
        <v>499</v>
      </c>
    </row>
    <row r="58" spans="1:20" s="28" customFormat="1" ht="19.5" customHeight="1">
      <c r="A58" s="75">
        <v>49</v>
      </c>
      <c r="B58" s="25">
        <v>2214862324</v>
      </c>
      <c r="C58" s="26" t="s">
        <v>476</v>
      </c>
      <c r="D58" s="26" t="s">
        <v>321</v>
      </c>
      <c r="E58" s="25" t="s">
        <v>26</v>
      </c>
      <c r="F58" s="55">
        <v>24</v>
      </c>
      <c r="G58" s="55">
        <v>4</v>
      </c>
      <c r="H58" s="42">
        <v>0</v>
      </c>
      <c r="I58" s="42">
        <v>1</v>
      </c>
      <c r="J58" s="27">
        <f t="shared" si="2"/>
        <v>29</v>
      </c>
      <c r="K58" s="27">
        <v>16506</v>
      </c>
      <c r="L58" s="27">
        <f t="shared" si="4"/>
        <v>15441.09677419355</v>
      </c>
      <c r="M58" s="42">
        <f t="shared" si="3"/>
        <v>116</v>
      </c>
      <c r="N58" s="42">
        <v>0</v>
      </c>
      <c r="O58" s="27">
        <f t="shared" si="1"/>
        <v>15325.09677419355</v>
      </c>
      <c r="P58" s="42"/>
      <c r="Q58" s="44" t="s">
        <v>57</v>
      </c>
      <c r="R58" s="76" t="s">
        <v>500</v>
      </c>
      <c r="S58" s="44" t="s">
        <v>501</v>
      </c>
      <c r="T58" s="44" t="s">
        <v>502</v>
      </c>
    </row>
    <row r="59" spans="1:20" s="28" customFormat="1" ht="19.5" customHeight="1">
      <c r="A59" s="75">
        <v>50</v>
      </c>
      <c r="B59" s="25">
        <v>2214432043</v>
      </c>
      <c r="C59" s="26" t="s">
        <v>481</v>
      </c>
      <c r="D59" s="26" t="s">
        <v>482</v>
      </c>
      <c r="E59" s="25" t="s">
        <v>26</v>
      </c>
      <c r="F59" s="55">
        <v>26</v>
      </c>
      <c r="G59" s="55">
        <v>4</v>
      </c>
      <c r="H59" s="42">
        <v>0</v>
      </c>
      <c r="I59" s="42">
        <v>1</v>
      </c>
      <c r="J59" s="27">
        <f t="shared" si="2"/>
        <v>31</v>
      </c>
      <c r="K59" s="27">
        <v>16506</v>
      </c>
      <c r="L59" s="27">
        <f t="shared" si="4"/>
        <v>16506</v>
      </c>
      <c r="M59" s="42">
        <f t="shared" si="3"/>
        <v>124</v>
      </c>
      <c r="N59" s="42">
        <v>0</v>
      </c>
      <c r="O59" s="27">
        <f t="shared" si="1"/>
        <v>16382</v>
      </c>
      <c r="P59" s="42"/>
      <c r="Q59" s="44" t="s">
        <v>29</v>
      </c>
      <c r="R59" s="76" t="s">
        <v>594</v>
      </c>
      <c r="S59" s="44" t="s">
        <v>595</v>
      </c>
      <c r="T59" s="44" t="s">
        <v>596</v>
      </c>
    </row>
    <row r="60" spans="1:20" s="28" customFormat="1" ht="19.5" customHeight="1">
      <c r="A60" s="75">
        <v>51</v>
      </c>
      <c r="B60" s="25">
        <v>2214868722</v>
      </c>
      <c r="C60" s="26" t="s">
        <v>485</v>
      </c>
      <c r="D60" s="26" t="s">
        <v>486</v>
      </c>
      <c r="E60" s="25" t="s">
        <v>26</v>
      </c>
      <c r="F60" s="55">
        <v>26</v>
      </c>
      <c r="G60" s="55">
        <v>4</v>
      </c>
      <c r="H60" s="42">
        <v>0</v>
      </c>
      <c r="I60" s="42">
        <v>1</v>
      </c>
      <c r="J60" s="27">
        <f t="shared" si="2"/>
        <v>31</v>
      </c>
      <c r="K60" s="27">
        <v>16506</v>
      </c>
      <c r="L60" s="27">
        <f t="shared" si="4"/>
        <v>16506</v>
      </c>
      <c r="M60" s="42">
        <f t="shared" si="3"/>
        <v>124</v>
      </c>
      <c r="N60" s="42">
        <v>0</v>
      </c>
      <c r="O60" s="27">
        <f t="shared" si="1"/>
        <v>16382</v>
      </c>
      <c r="P60" s="42"/>
      <c r="Q60" s="44" t="s">
        <v>59</v>
      </c>
      <c r="R60" s="76" t="s">
        <v>513</v>
      </c>
      <c r="S60" s="44" t="s">
        <v>514</v>
      </c>
      <c r="T60" s="44" t="s">
        <v>515</v>
      </c>
    </row>
    <row r="61" spans="1:20" s="28" customFormat="1" ht="19.5" customHeight="1">
      <c r="A61" s="75">
        <v>52</v>
      </c>
      <c r="B61" s="25">
        <v>2214868723</v>
      </c>
      <c r="C61" s="26" t="s">
        <v>487</v>
      </c>
      <c r="D61" s="26" t="s">
        <v>488</v>
      </c>
      <c r="E61" s="25" t="s">
        <v>26</v>
      </c>
      <c r="F61" s="55">
        <v>26</v>
      </c>
      <c r="G61" s="55">
        <v>4</v>
      </c>
      <c r="H61" s="42">
        <v>0</v>
      </c>
      <c r="I61" s="42">
        <v>1</v>
      </c>
      <c r="J61" s="27">
        <f t="shared" si="2"/>
        <v>31</v>
      </c>
      <c r="K61" s="27">
        <v>16506</v>
      </c>
      <c r="L61" s="27">
        <f t="shared" si="4"/>
        <v>16506</v>
      </c>
      <c r="M61" s="42">
        <f t="shared" si="3"/>
        <v>124</v>
      </c>
      <c r="N61" s="42">
        <v>0</v>
      </c>
      <c r="O61" s="27">
        <f t="shared" si="1"/>
        <v>16382</v>
      </c>
      <c r="P61" s="42"/>
      <c r="Q61" s="44" t="s">
        <v>62</v>
      </c>
      <c r="R61" s="76" t="s">
        <v>516</v>
      </c>
      <c r="S61" s="44" t="s">
        <v>517</v>
      </c>
      <c r="T61" s="44" t="s">
        <v>518</v>
      </c>
    </row>
    <row r="62" spans="1:20" s="28" customFormat="1" ht="19.5" customHeight="1">
      <c r="A62" s="75">
        <v>53</v>
      </c>
      <c r="B62" s="25">
        <v>2214868726</v>
      </c>
      <c r="C62" s="26" t="s">
        <v>489</v>
      </c>
      <c r="D62" s="26" t="s">
        <v>490</v>
      </c>
      <c r="E62" s="25" t="s">
        <v>26</v>
      </c>
      <c r="F62" s="55">
        <v>26</v>
      </c>
      <c r="G62" s="55">
        <v>4</v>
      </c>
      <c r="H62" s="42">
        <v>0</v>
      </c>
      <c r="I62" s="42">
        <v>1</v>
      </c>
      <c r="J62" s="27">
        <f t="shared" si="2"/>
        <v>31</v>
      </c>
      <c r="K62" s="27">
        <v>16506</v>
      </c>
      <c r="L62" s="27">
        <f t="shared" si="4"/>
        <v>16506</v>
      </c>
      <c r="M62" s="42">
        <f t="shared" si="3"/>
        <v>124</v>
      </c>
      <c r="N62" s="42">
        <v>0</v>
      </c>
      <c r="O62" s="27">
        <f t="shared" si="1"/>
        <v>16382</v>
      </c>
      <c r="P62" s="42"/>
      <c r="Q62" s="44" t="s">
        <v>88</v>
      </c>
      <c r="R62" s="76" t="s">
        <v>519</v>
      </c>
      <c r="S62" s="44" t="s">
        <v>30</v>
      </c>
      <c r="T62" s="44" t="s">
        <v>116</v>
      </c>
    </row>
    <row r="63" spans="1:20" s="28" customFormat="1" ht="19.5" customHeight="1">
      <c r="A63" s="75">
        <v>54</v>
      </c>
      <c r="B63" s="25">
        <v>2214868730</v>
      </c>
      <c r="C63" s="26" t="s">
        <v>491</v>
      </c>
      <c r="D63" s="26" t="s">
        <v>492</v>
      </c>
      <c r="E63" s="25" t="s">
        <v>26</v>
      </c>
      <c r="F63" s="55">
        <v>26</v>
      </c>
      <c r="G63" s="55">
        <v>4</v>
      </c>
      <c r="H63" s="42">
        <v>0</v>
      </c>
      <c r="I63" s="42">
        <v>1</v>
      </c>
      <c r="J63" s="27">
        <f t="shared" si="2"/>
        <v>31</v>
      </c>
      <c r="K63" s="27">
        <v>16506</v>
      </c>
      <c r="L63" s="27">
        <f t="shared" si="4"/>
        <v>16506</v>
      </c>
      <c r="M63" s="42">
        <f t="shared" si="3"/>
        <v>124</v>
      </c>
      <c r="N63" s="42">
        <v>0</v>
      </c>
      <c r="O63" s="27">
        <f>L63-M63-N63</f>
        <v>16382</v>
      </c>
      <c r="P63" s="42"/>
      <c r="Q63" s="44" t="s">
        <v>434</v>
      </c>
      <c r="R63" s="76" t="s">
        <v>520</v>
      </c>
      <c r="S63" s="44" t="s">
        <v>521</v>
      </c>
      <c r="T63" s="44" t="s">
        <v>522</v>
      </c>
    </row>
    <row r="64" spans="1:20" s="28" customFormat="1" ht="19.5" customHeight="1">
      <c r="A64" s="75">
        <v>55</v>
      </c>
      <c r="B64" s="72">
        <v>6719938654</v>
      </c>
      <c r="C64" s="26" t="s">
        <v>376</v>
      </c>
      <c r="D64" s="26" t="s">
        <v>381</v>
      </c>
      <c r="E64" s="25" t="s">
        <v>26</v>
      </c>
      <c r="F64" s="55">
        <v>26</v>
      </c>
      <c r="G64" s="55">
        <v>4</v>
      </c>
      <c r="H64" s="42">
        <v>0</v>
      </c>
      <c r="I64" s="42">
        <v>1</v>
      </c>
      <c r="J64" s="27">
        <f t="shared" si="2"/>
        <v>31</v>
      </c>
      <c r="K64" s="27">
        <v>16506</v>
      </c>
      <c r="L64" s="27">
        <f t="shared" si="4"/>
        <v>16506</v>
      </c>
      <c r="M64" s="42">
        <f t="shared" si="3"/>
        <v>124</v>
      </c>
      <c r="N64" s="42">
        <v>0</v>
      </c>
      <c r="O64" s="27">
        <f aca="true" t="shared" si="5" ref="O64:O78">L64-M64-N64</f>
        <v>16382</v>
      </c>
      <c r="P64" s="42"/>
      <c r="Q64" s="44" t="s">
        <v>52</v>
      </c>
      <c r="R64" s="76" t="s">
        <v>387</v>
      </c>
      <c r="S64" s="44" t="s">
        <v>388</v>
      </c>
      <c r="T64" s="44" t="s">
        <v>396</v>
      </c>
    </row>
    <row r="65" spans="1:20" s="28" customFormat="1" ht="19.5" customHeight="1">
      <c r="A65" s="75">
        <v>56</v>
      </c>
      <c r="B65" s="63">
        <v>2214872100</v>
      </c>
      <c r="C65" s="26" t="s">
        <v>526</v>
      </c>
      <c r="D65" s="26" t="s">
        <v>527</v>
      </c>
      <c r="E65" s="25" t="s">
        <v>26</v>
      </c>
      <c r="F65" s="55">
        <v>26</v>
      </c>
      <c r="G65" s="55">
        <v>4</v>
      </c>
      <c r="H65" s="42">
        <v>0</v>
      </c>
      <c r="I65" s="42">
        <v>1</v>
      </c>
      <c r="J65" s="27">
        <f t="shared" si="2"/>
        <v>31</v>
      </c>
      <c r="K65" s="27">
        <v>16506</v>
      </c>
      <c r="L65" s="27">
        <f t="shared" si="4"/>
        <v>16506</v>
      </c>
      <c r="M65" s="42">
        <f t="shared" si="3"/>
        <v>124</v>
      </c>
      <c r="N65" s="42">
        <v>0</v>
      </c>
      <c r="O65" s="27">
        <f t="shared" si="5"/>
        <v>16382</v>
      </c>
      <c r="P65" s="42"/>
      <c r="Q65" s="44" t="s">
        <v>31</v>
      </c>
      <c r="R65" s="76" t="s">
        <v>552</v>
      </c>
      <c r="S65" s="44" t="s">
        <v>553</v>
      </c>
      <c r="T65" s="44" t="s">
        <v>554</v>
      </c>
    </row>
    <row r="66" spans="1:20" s="28" customFormat="1" ht="19.5" customHeight="1">
      <c r="A66" s="75">
        <v>57</v>
      </c>
      <c r="B66" s="63">
        <v>2214872114</v>
      </c>
      <c r="C66" s="26" t="s">
        <v>528</v>
      </c>
      <c r="D66" s="26" t="s">
        <v>529</v>
      </c>
      <c r="E66" s="25" t="s">
        <v>26</v>
      </c>
      <c r="F66" s="55">
        <v>26</v>
      </c>
      <c r="G66" s="55">
        <v>4</v>
      </c>
      <c r="H66" s="42">
        <v>0</v>
      </c>
      <c r="I66" s="42">
        <v>1</v>
      </c>
      <c r="J66" s="27">
        <f t="shared" si="2"/>
        <v>31</v>
      </c>
      <c r="K66" s="27">
        <v>16506</v>
      </c>
      <c r="L66" s="27">
        <f t="shared" si="4"/>
        <v>16506</v>
      </c>
      <c r="M66" s="42">
        <f t="shared" si="3"/>
        <v>124</v>
      </c>
      <c r="N66" s="42">
        <v>0</v>
      </c>
      <c r="O66" s="27">
        <f t="shared" si="5"/>
        <v>16382</v>
      </c>
      <c r="P66" s="42"/>
      <c r="Q66" s="44" t="s">
        <v>555</v>
      </c>
      <c r="R66" s="76" t="s">
        <v>556</v>
      </c>
      <c r="S66" s="44" t="s">
        <v>498</v>
      </c>
      <c r="T66" s="44" t="s">
        <v>557</v>
      </c>
    </row>
    <row r="67" spans="1:20" s="28" customFormat="1" ht="19.5" customHeight="1">
      <c r="A67" s="75">
        <v>58</v>
      </c>
      <c r="B67" s="63">
        <v>2214510235</v>
      </c>
      <c r="C67" s="26" t="s">
        <v>530</v>
      </c>
      <c r="D67" s="26" t="s">
        <v>531</v>
      </c>
      <c r="E67" s="25" t="s">
        <v>26</v>
      </c>
      <c r="F67" s="55">
        <v>24</v>
      </c>
      <c r="G67" s="55">
        <v>4</v>
      </c>
      <c r="H67" s="42">
        <v>0</v>
      </c>
      <c r="I67" s="42">
        <v>1</v>
      </c>
      <c r="J67" s="27">
        <f t="shared" si="2"/>
        <v>29</v>
      </c>
      <c r="K67" s="27">
        <v>16506</v>
      </c>
      <c r="L67" s="27">
        <f t="shared" si="4"/>
        <v>15441.09677419355</v>
      </c>
      <c r="M67" s="42">
        <f t="shared" si="3"/>
        <v>116</v>
      </c>
      <c r="N67" s="42">
        <v>0</v>
      </c>
      <c r="O67" s="27">
        <f t="shared" si="5"/>
        <v>15325.09677419355</v>
      </c>
      <c r="P67" s="42"/>
      <c r="Q67" s="44" t="s">
        <v>48</v>
      </c>
      <c r="R67" s="76" t="s">
        <v>558</v>
      </c>
      <c r="S67" s="44" t="s">
        <v>89</v>
      </c>
      <c r="T67" s="44" t="s">
        <v>559</v>
      </c>
    </row>
    <row r="68" spans="1:20" s="28" customFormat="1" ht="19.5" customHeight="1">
      <c r="A68" s="75">
        <v>59</v>
      </c>
      <c r="B68" s="63">
        <v>2214872128</v>
      </c>
      <c r="C68" s="26" t="s">
        <v>532</v>
      </c>
      <c r="D68" s="26" t="s">
        <v>533</v>
      </c>
      <c r="E68" s="25" t="s">
        <v>26</v>
      </c>
      <c r="F68" s="55">
        <v>26</v>
      </c>
      <c r="G68" s="55">
        <v>4</v>
      </c>
      <c r="H68" s="42">
        <v>0</v>
      </c>
      <c r="I68" s="42">
        <v>1</v>
      </c>
      <c r="J68" s="27">
        <f t="shared" si="2"/>
        <v>31</v>
      </c>
      <c r="K68" s="27">
        <v>16506</v>
      </c>
      <c r="L68" s="27">
        <f t="shared" si="4"/>
        <v>16506</v>
      </c>
      <c r="M68" s="42">
        <f t="shared" si="3"/>
        <v>124</v>
      </c>
      <c r="N68" s="42">
        <v>0</v>
      </c>
      <c r="O68" s="27">
        <f t="shared" si="5"/>
        <v>16382</v>
      </c>
      <c r="P68" s="42"/>
      <c r="Q68" s="44" t="s">
        <v>410</v>
      </c>
      <c r="R68" s="76" t="s">
        <v>560</v>
      </c>
      <c r="S68" s="44" t="s">
        <v>561</v>
      </c>
      <c r="T68" s="44" t="s">
        <v>562</v>
      </c>
    </row>
    <row r="69" spans="1:20" s="28" customFormat="1" ht="19.5" customHeight="1">
      <c r="A69" s="75">
        <v>60</v>
      </c>
      <c r="B69" s="63">
        <v>2214872141</v>
      </c>
      <c r="C69" s="26" t="s">
        <v>534</v>
      </c>
      <c r="D69" s="26" t="s">
        <v>535</v>
      </c>
      <c r="E69" s="25" t="s">
        <v>26</v>
      </c>
      <c r="F69" s="55">
        <v>26</v>
      </c>
      <c r="G69" s="55">
        <v>4</v>
      </c>
      <c r="H69" s="42">
        <v>0</v>
      </c>
      <c r="I69" s="42">
        <v>1</v>
      </c>
      <c r="J69" s="27">
        <f t="shared" si="2"/>
        <v>31</v>
      </c>
      <c r="K69" s="27">
        <v>16506</v>
      </c>
      <c r="L69" s="27">
        <f t="shared" si="4"/>
        <v>16506</v>
      </c>
      <c r="M69" s="42">
        <f t="shared" si="3"/>
        <v>124</v>
      </c>
      <c r="N69" s="42">
        <v>0</v>
      </c>
      <c r="O69" s="27">
        <f t="shared" si="5"/>
        <v>16382</v>
      </c>
      <c r="P69" s="42"/>
      <c r="Q69" s="44" t="s">
        <v>31</v>
      </c>
      <c r="R69" s="76" t="s">
        <v>563</v>
      </c>
      <c r="S69" s="44" t="s">
        <v>564</v>
      </c>
      <c r="T69" s="44" t="s">
        <v>565</v>
      </c>
    </row>
    <row r="70" spans="1:20" s="28" customFormat="1" ht="19.5" customHeight="1">
      <c r="A70" s="75">
        <v>61</v>
      </c>
      <c r="B70" s="63">
        <v>2214872148</v>
      </c>
      <c r="C70" s="26" t="s">
        <v>536</v>
      </c>
      <c r="D70" s="26" t="s">
        <v>246</v>
      </c>
      <c r="E70" s="25" t="s">
        <v>26</v>
      </c>
      <c r="F70" s="55">
        <v>27</v>
      </c>
      <c r="G70" s="55">
        <v>4</v>
      </c>
      <c r="H70" s="42">
        <v>0</v>
      </c>
      <c r="I70" s="42">
        <v>0</v>
      </c>
      <c r="J70" s="27">
        <f t="shared" si="2"/>
        <v>31</v>
      </c>
      <c r="K70" s="27">
        <v>16506</v>
      </c>
      <c r="L70" s="27">
        <f t="shared" si="4"/>
        <v>16506</v>
      </c>
      <c r="M70" s="42">
        <f t="shared" si="3"/>
        <v>124</v>
      </c>
      <c r="N70" s="42">
        <v>0</v>
      </c>
      <c r="O70" s="27">
        <f t="shared" si="5"/>
        <v>16382</v>
      </c>
      <c r="P70" s="42"/>
      <c r="Q70" s="44" t="s">
        <v>31</v>
      </c>
      <c r="R70" s="76" t="s">
        <v>635</v>
      </c>
      <c r="S70" s="44" t="s">
        <v>636</v>
      </c>
      <c r="T70" s="44" t="s">
        <v>637</v>
      </c>
    </row>
    <row r="71" spans="1:20" s="28" customFormat="1" ht="19.5" customHeight="1">
      <c r="A71" s="75">
        <v>62</v>
      </c>
      <c r="B71" s="63">
        <v>2214603454</v>
      </c>
      <c r="C71" s="26" t="s">
        <v>537</v>
      </c>
      <c r="D71" s="26" t="s">
        <v>538</v>
      </c>
      <c r="E71" s="25" t="s">
        <v>26</v>
      </c>
      <c r="F71" s="55">
        <v>26</v>
      </c>
      <c r="G71" s="55">
        <v>4</v>
      </c>
      <c r="H71" s="42">
        <v>0</v>
      </c>
      <c r="I71" s="42">
        <v>1</v>
      </c>
      <c r="J71" s="27">
        <f t="shared" si="2"/>
        <v>31</v>
      </c>
      <c r="K71" s="27">
        <v>16506</v>
      </c>
      <c r="L71" s="27">
        <f t="shared" si="4"/>
        <v>16506</v>
      </c>
      <c r="M71" s="42">
        <f t="shared" si="3"/>
        <v>124</v>
      </c>
      <c r="N71" s="42">
        <v>0</v>
      </c>
      <c r="O71" s="27">
        <f t="shared" si="5"/>
        <v>16382</v>
      </c>
      <c r="P71" s="42"/>
      <c r="Q71" s="44" t="s">
        <v>31</v>
      </c>
      <c r="R71" s="76" t="s">
        <v>568</v>
      </c>
      <c r="S71" s="44" t="s">
        <v>569</v>
      </c>
      <c r="T71" s="44" t="s">
        <v>570</v>
      </c>
    </row>
    <row r="72" spans="1:20" s="28" customFormat="1" ht="19.5" customHeight="1">
      <c r="A72" s="75">
        <v>63</v>
      </c>
      <c r="B72" s="63">
        <v>2214466419</v>
      </c>
      <c r="C72" s="26" t="s">
        <v>427</v>
      </c>
      <c r="D72" s="26" t="s">
        <v>539</v>
      </c>
      <c r="E72" s="25" t="s">
        <v>26</v>
      </c>
      <c r="F72" s="55">
        <v>26</v>
      </c>
      <c r="G72" s="55">
        <v>4</v>
      </c>
      <c r="H72" s="42">
        <v>0</v>
      </c>
      <c r="I72" s="42">
        <v>1</v>
      </c>
      <c r="J72" s="27">
        <f aca="true" t="shared" si="6" ref="J72:J78">I72+G72+F72</f>
        <v>31</v>
      </c>
      <c r="K72" s="27">
        <v>16506</v>
      </c>
      <c r="L72" s="27">
        <f t="shared" si="4"/>
        <v>16506</v>
      </c>
      <c r="M72" s="42">
        <f aca="true" t="shared" si="7" ref="M72:M78">ROUNDUP(L72*0.75%,0)</f>
        <v>124</v>
      </c>
      <c r="N72" s="42">
        <v>0</v>
      </c>
      <c r="O72" s="27">
        <f t="shared" si="5"/>
        <v>16382</v>
      </c>
      <c r="P72" s="42"/>
      <c r="Q72" s="44" t="s">
        <v>59</v>
      </c>
      <c r="R72" s="76" t="s">
        <v>571</v>
      </c>
      <c r="S72" s="44" t="s">
        <v>184</v>
      </c>
      <c r="T72" s="44" t="s">
        <v>572</v>
      </c>
    </row>
    <row r="73" spans="1:20" s="28" customFormat="1" ht="19.5" customHeight="1">
      <c r="A73" s="75">
        <v>64</v>
      </c>
      <c r="B73" s="63">
        <v>2214872174</v>
      </c>
      <c r="C73" s="26" t="s">
        <v>540</v>
      </c>
      <c r="D73" s="26" t="s">
        <v>541</v>
      </c>
      <c r="E73" s="25" t="s">
        <v>26</v>
      </c>
      <c r="F73" s="55">
        <v>26</v>
      </c>
      <c r="G73" s="55">
        <v>4</v>
      </c>
      <c r="H73" s="42">
        <v>0</v>
      </c>
      <c r="I73" s="42">
        <v>1</v>
      </c>
      <c r="J73" s="27">
        <f t="shared" si="6"/>
        <v>31</v>
      </c>
      <c r="K73" s="27">
        <v>16506</v>
      </c>
      <c r="L73" s="27">
        <f t="shared" si="4"/>
        <v>16506</v>
      </c>
      <c r="M73" s="42">
        <f t="shared" si="7"/>
        <v>124</v>
      </c>
      <c r="N73" s="42">
        <v>0</v>
      </c>
      <c r="O73" s="27">
        <f t="shared" si="5"/>
        <v>16382</v>
      </c>
      <c r="P73" s="42"/>
      <c r="Q73" s="44" t="s">
        <v>29</v>
      </c>
      <c r="R73" s="76" t="s">
        <v>573</v>
      </c>
      <c r="S73" s="44" t="s">
        <v>33</v>
      </c>
      <c r="T73" s="44" t="s">
        <v>574</v>
      </c>
    </row>
    <row r="74" spans="1:20" s="28" customFormat="1" ht="19.5" customHeight="1">
      <c r="A74" s="75">
        <v>65</v>
      </c>
      <c r="B74" s="63">
        <v>2214872205</v>
      </c>
      <c r="C74" s="26" t="s">
        <v>542</v>
      </c>
      <c r="D74" s="26" t="s">
        <v>543</v>
      </c>
      <c r="E74" s="25" t="s">
        <v>26</v>
      </c>
      <c r="F74" s="55">
        <v>26</v>
      </c>
      <c r="G74" s="55">
        <v>4</v>
      </c>
      <c r="H74" s="42">
        <v>0</v>
      </c>
      <c r="I74" s="42">
        <v>1</v>
      </c>
      <c r="J74" s="27">
        <f t="shared" si="6"/>
        <v>31</v>
      </c>
      <c r="K74" s="27">
        <v>16506</v>
      </c>
      <c r="L74" s="27">
        <f aca="true" t="shared" si="8" ref="L74:L90">(K74/D$7*J74)</f>
        <v>16506</v>
      </c>
      <c r="M74" s="42">
        <f t="shared" si="7"/>
        <v>124</v>
      </c>
      <c r="N74" s="42">
        <v>0</v>
      </c>
      <c r="O74" s="27">
        <f t="shared" si="5"/>
        <v>16382</v>
      </c>
      <c r="P74" s="42"/>
      <c r="Q74" s="44" t="s">
        <v>31</v>
      </c>
      <c r="R74" s="76" t="s">
        <v>575</v>
      </c>
      <c r="S74" s="44" t="s">
        <v>576</v>
      </c>
      <c r="T74" s="44" t="s">
        <v>577</v>
      </c>
    </row>
    <row r="75" spans="1:20" s="28" customFormat="1" ht="19.5" customHeight="1">
      <c r="A75" s="75">
        <v>66</v>
      </c>
      <c r="B75" s="63">
        <v>2214874382</v>
      </c>
      <c r="C75" s="26" t="s">
        <v>544</v>
      </c>
      <c r="D75" s="26" t="s">
        <v>545</v>
      </c>
      <c r="E75" s="25" t="s">
        <v>167</v>
      </c>
      <c r="F75" s="55">
        <v>26</v>
      </c>
      <c r="G75" s="55">
        <v>4</v>
      </c>
      <c r="H75" s="42">
        <v>0</v>
      </c>
      <c r="I75" s="42">
        <v>1</v>
      </c>
      <c r="J75" s="27">
        <f t="shared" si="6"/>
        <v>31</v>
      </c>
      <c r="K75" s="27">
        <v>20019</v>
      </c>
      <c r="L75" s="27">
        <f t="shared" si="8"/>
        <v>20019</v>
      </c>
      <c r="M75" s="42">
        <f t="shared" si="7"/>
        <v>151</v>
      </c>
      <c r="N75" s="42">
        <v>0</v>
      </c>
      <c r="O75" s="27">
        <f t="shared" si="5"/>
        <v>19868</v>
      </c>
      <c r="P75" s="42"/>
      <c r="Q75" s="44" t="s">
        <v>48</v>
      </c>
      <c r="R75" s="76" t="s">
        <v>578</v>
      </c>
      <c r="S75" s="44" t="s">
        <v>157</v>
      </c>
      <c r="T75" s="44" t="s">
        <v>579</v>
      </c>
    </row>
    <row r="76" spans="1:20" s="28" customFormat="1" ht="19.5" customHeight="1">
      <c r="A76" s="75">
        <v>67</v>
      </c>
      <c r="B76" s="63">
        <v>2214872510</v>
      </c>
      <c r="C76" s="26" t="s">
        <v>546</v>
      </c>
      <c r="D76" s="26" t="s">
        <v>547</v>
      </c>
      <c r="E76" s="25" t="s">
        <v>26</v>
      </c>
      <c r="F76" s="55">
        <v>26</v>
      </c>
      <c r="G76" s="55">
        <v>4</v>
      </c>
      <c r="H76" s="42">
        <v>0</v>
      </c>
      <c r="I76" s="42">
        <v>1</v>
      </c>
      <c r="J76" s="27">
        <f t="shared" si="6"/>
        <v>31</v>
      </c>
      <c r="K76" s="27">
        <v>16506</v>
      </c>
      <c r="L76" s="27">
        <f t="shared" si="8"/>
        <v>16506</v>
      </c>
      <c r="M76" s="42">
        <f t="shared" si="7"/>
        <v>124</v>
      </c>
      <c r="N76" s="42">
        <v>0</v>
      </c>
      <c r="O76" s="27">
        <f t="shared" si="5"/>
        <v>16382</v>
      </c>
      <c r="P76" s="42"/>
      <c r="Q76" s="44" t="s">
        <v>29</v>
      </c>
      <c r="R76" s="76" t="s">
        <v>580</v>
      </c>
      <c r="S76" s="44" t="s">
        <v>581</v>
      </c>
      <c r="T76" s="44" t="s">
        <v>582</v>
      </c>
    </row>
    <row r="77" spans="1:20" s="28" customFormat="1" ht="19.5" customHeight="1">
      <c r="A77" s="75">
        <v>68</v>
      </c>
      <c r="B77" s="63">
        <v>2214873298</v>
      </c>
      <c r="C77" s="26" t="s">
        <v>548</v>
      </c>
      <c r="D77" s="26" t="s">
        <v>549</v>
      </c>
      <c r="E77" s="25" t="s">
        <v>26</v>
      </c>
      <c r="F77" s="55">
        <v>17</v>
      </c>
      <c r="G77" s="55">
        <v>4</v>
      </c>
      <c r="H77" s="42">
        <v>0</v>
      </c>
      <c r="I77" s="42">
        <v>1</v>
      </c>
      <c r="J77" s="27">
        <f t="shared" si="6"/>
        <v>22</v>
      </c>
      <c r="K77" s="27">
        <v>16506</v>
      </c>
      <c r="L77" s="27">
        <f t="shared" si="8"/>
        <v>11713.93548387097</v>
      </c>
      <c r="M77" s="42">
        <f t="shared" si="7"/>
        <v>88</v>
      </c>
      <c r="N77" s="42">
        <v>0</v>
      </c>
      <c r="O77" s="27">
        <f t="shared" si="5"/>
        <v>11625.93548387097</v>
      </c>
      <c r="P77" s="42"/>
      <c r="Q77" s="44" t="s">
        <v>410</v>
      </c>
      <c r="R77" s="76" t="s">
        <v>583</v>
      </c>
      <c r="S77" s="44" t="s">
        <v>584</v>
      </c>
      <c r="T77" s="44" t="s">
        <v>585</v>
      </c>
    </row>
    <row r="78" spans="1:20" s="28" customFormat="1" ht="19.5" customHeight="1">
      <c r="A78" s="75">
        <v>69</v>
      </c>
      <c r="B78" s="63">
        <v>2214873411</v>
      </c>
      <c r="C78" s="26" t="s">
        <v>550</v>
      </c>
      <c r="D78" s="26" t="s">
        <v>551</v>
      </c>
      <c r="E78" s="25" t="s">
        <v>26</v>
      </c>
      <c r="F78" s="55">
        <v>21</v>
      </c>
      <c r="G78" s="55">
        <v>4</v>
      </c>
      <c r="H78" s="42">
        <v>0</v>
      </c>
      <c r="I78" s="42">
        <v>1</v>
      </c>
      <c r="J78" s="27">
        <f t="shared" si="6"/>
        <v>26</v>
      </c>
      <c r="K78" s="27">
        <v>16506</v>
      </c>
      <c r="L78" s="27">
        <f t="shared" si="8"/>
        <v>13843.741935483871</v>
      </c>
      <c r="M78" s="42">
        <f t="shared" si="7"/>
        <v>104</v>
      </c>
      <c r="N78" s="42">
        <v>0</v>
      </c>
      <c r="O78" s="27">
        <f t="shared" si="5"/>
        <v>13739.741935483871</v>
      </c>
      <c r="P78" s="42"/>
      <c r="Q78" s="77" t="s">
        <v>59</v>
      </c>
      <c r="R78" s="78" t="s">
        <v>641</v>
      </c>
      <c r="S78" s="77" t="s">
        <v>639</v>
      </c>
      <c r="T78" s="77" t="s">
        <v>640</v>
      </c>
    </row>
    <row r="79" spans="1:20" s="41" customFormat="1" ht="19.5" customHeight="1">
      <c r="A79" s="33">
        <v>70</v>
      </c>
      <c r="B79" s="71">
        <v>2214476132</v>
      </c>
      <c r="C79" s="35" t="s">
        <v>125</v>
      </c>
      <c r="D79" s="35" t="s">
        <v>138</v>
      </c>
      <c r="E79" s="34" t="s">
        <v>26</v>
      </c>
      <c r="F79" s="36">
        <v>6</v>
      </c>
      <c r="G79" s="36">
        <v>1</v>
      </c>
      <c r="H79" s="37">
        <v>0</v>
      </c>
      <c r="I79" s="37">
        <v>0</v>
      </c>
      <c r="J79" s="38">
        <f aca="true" t="shared" si="9" ref="J79:J84">I79+G79+F79</f>
        <v>7</v>
      </c>
      <c r="K79" s="38">
        <v>16506</v>
      </c>
      <c r="L79" s="38">
        <f t="shared" si="8"/>
        <v>3727.161290322581</v>
      </c>
      <c r="M79" s="37">
        <f aca="true" t="shared" si="10" ref="M79:M84">ROUNDUP(L79*0.75%,0)</f>
        <v>28</v>
      </c>
      <c r="N79" s="37">
        <v>0</v>
      </c>
      <c r="O79" s="38">
        <f aca="true" t="shared" si="11" ref="O79:O84">L79-M79-N79</f>
        <v>3699.161290322581</v>
      </c>
      <c r="P79" s="37"/>
      <c r="Q79" s="79" t="s">
        <v>45</v>
      </c>
      <c r="R79" s="80" t="s">
        <v>191</v>
      </c>
      <c r="S79" s="79" t="s">
        <v>73</v>
      </c>
      <c r="T79" s="79" t="s">
        <v>74</v>
      </c>
    </row>
    <row r="80" spans="1:20" s="28" customFormat="1" ht="19.5" customHeight="1">
      <c r="A80" s="75">
        <v>71</v>
      </c>
      <c r="B80" s="63">
        <v>2214765991</v>
      </c>
      <c r="C80" s="26" t="s">
        <v>264</v>
      </c>
      <c r="D80" s="26" t="s">
        <v>265</v>
      </c>
      <c r="E80" s="25" t="s">
        <v>266</v>
      </c>
      <c r="F80" s="55">
        <v>26</v>
      </c>
      <c r="G80" s="55">
        <v>4</v>
      </c>
      <c r="H80" s="42">
        <v>0</v>
      </c>
      <c r="I80" s="42">
        <v>1</v>
      </c>
      <c r="J80" s="27">
        <f t="shared" si="9"/>
        <v>31</v>
      </c>
      <c r="K80" s="27">
        <v>20019</v>
      </c>
      <c r="L80" s="27">
        <f t="shared" si="8"/>
        <v>20019</v>
      </c>
      <c r="M80" s="42">
        <f t="shared" si="10"/>
        <v>151</v>
      </c>
      <c r="N80" s="42">
        <v>0</v>
      </c>
      <c r="O80" s="27">
        <f t="shared" si="11"/>
        <v>19868</v>
      </c>
      <c r="P80" s="42"/>
      <c r="Q80" s="44" t="s">
        <v>31</v>
      </c>
      <c r="R80" s="76" t="s">
        <v>274</v>
      </c>
      <c r="S80" s="44" t="s">
        <v>275</v>
      </c>
      <c r="T80" s="44" t="s">
        <v>276</v>
      </c>
    </row>
    <row r="81" spans="1:20" s="28" customFormat="1" ht="19.5" customHeight="1">
      <c r="A81" s="75">
        <v>72</v>
      </c>
      <c r="B81" s="63">
        <v>2214585639</v>
      </c>
      <c r="C81" s="26" t="s">
        <v>598</v>
      </c>
      <c r="D81" s="26" t="s">
        <v>599</v>
      </c>
      <c r="E81" s="25" t="s">
        <v>26</v>
      </c>
      <c r="F81" s="55">
        <v>22</v>
      </c>
      <c r="G81" s="55">
        <v>4</v>
      </c>
      <c r="H81" s="42">
        <v>0</v>
      </c>
      <c r="I81" s="42">
        <v>0</v>
      </c>
      <c r="J81" s="27">
        <f t="shared" si="9"/>
        <v>26</v>
      </c>
      <c r="K81" s="27">
        <v>16506</v>
      </c>
      <c r="L81" s="27">
        <f t="shared" si="8"/>
        <v>13843.741935483871</v>
      </c>
      <c r="M81" s="42">
        <f t="shared" si="10"/>
        <v>104</v>
      </c>
      <c r="N81" s="42">
        <v>0</v>
      </c>
      <c r="O81" s="27">
        <f t="shared" si="11"/>
        <v>13739.741935483871</v>
      </c>
      <c r="P81" s="42"/>
      <c r="Q81" s="44" t="s">
        <v>59</v>
      </c>
      <c r="R81" s="76" t="s">
        <v>605</v>
      </c>
      <c r="S81" s="44" t="s">
        <v>184</v>
      </c>
      <c r="T81" s="44" t="s">
        <v>572</v>
      </c>
    </row>
    <row r="82" spans="1:20" s="28" customFormat="1" ht="19.5" customHeight="1">
      <c r="A82" s="75">
        <v>73</v>
      </c>
      <c r="B82" s="63">
        <v>2214889152</v>
      </c>
      <c r="C82" s="26" t="s">
        <v>472</v>
      </c>
      <c r="D82" s="26" t="s">
        <v>600</v>
      </c>
      <c r="E82" s="25" t="s">
        <v>26</v>
      </c>
      <c r="F82" s="55">
        <v>10</v>
      </c>
      <c r="G82" s="55">
        <v>1</v>
      </c>
      <c r="H82" s="42">
        <v>0</v>
      </c>
      <c r="I82" s="42">
        <v>0</v>
      </c>
      <c r="J82" s="27">
        <f t="shared" si="9"/>
        <v>11</v>
      </c>
      <c r="K82" s="27">
        <v>16506</v>
      </c>
      <c r="L82" s="27">
        <f t="shared" si="8"/>
        <v>5856.967741935485</v>
      </c>
      <c r="M82" s="42">
        <f t="shared" si="10"/>
        <v>44</v>
      </c>
      <c r="N82" s="42">
        <v>800</v>
      </c>
      <c r="O82" s="27">
        <f t="shared" si="11"/>
        <v>5012.967741935485</v>
      </c>
      <c r="P82" s="42"/>
      <c r="Q82" s="44" t="s">
        <v>48</v>
      </c>
      <c r="R82" s="76" t="s">
        <v>606</v>
      </c>
      <c r="S82" s="44" t="s">
        <v>89</v>
      </c>
      <c r="T82" s="44" t="s">
        <v>559</v>
      </c>
    </row>
    <row r="83" spans="1:20" s="28" customFormat="1" ht="19.5" customHeight="1">
      <c r="A83" s="75">
        <v>74</v>
      </c>
      <c r="B83" s="63">
        <v>2214889159</v>
      </c>
      <c r="C83" s="26" t="s">
        <v>601</v>
      </c>
      <c r="D83" s="26" t="s">
        <v>602</v>
      </c>
      <c r="E83" s="25" t="s">
        <v>26</v>
      </c>
      <c r="F83" s="55">
        <v>7</v>
      </c>
      <c r="G83" s="55">
        <v>2</v>
      </c>
      <c r="H83" s="42">
        <v>0</v>
      </c>
      <c r="I83" s="42">
        <v>0</v>
      </c>
      <c r="J83" s="27">
        <f t="shared" si="9"/>
        <v>9</v>
      </c>
      <c r="K83" s="27">
        <v>16506</v>
      </c>
      <c r="L83" s="27">
        <f t="shared" si="8"/>
        <v>4792.064516129032</v>
      </c>
      <c r="M83" s="42">
        <f t="shared" si="10"/>
        <v>36</v>
      </c>
      <c r="N83" s="42">
        <v>0</v>
      </c>
      <c r="O83" s="27">
        <f t="shared" si="11"/>
        <v>4756.064516129032</v>
      </c>
      <c r="P83" s="42"/>
      <c r="Q83" s="44" t="s">
        <v>434</v>
      </c>
      <c r="R83" s="76" t="s">
        <v>607</v>
      </c>
      <c r="S83" s="44" t="s">
        <v>44</v>
      </c>
      <c r="T83" s="44" t="s">
        <v>567</v>
      </c>
    </row>
    <row r="84" spans="1:20" s="28" customFormat="1" ht="19.5" customHeight="1">
      <c r="A84" s="75">
        <v>75</v>
      </c>
      <c r="B84" s="63">
        <v>2214633960</v>
      </c>
      <c r="C84" s="26" t="s">
        <v>603</v>
      </c>
      <c r="D84" s="26" t="s">
        <v>604</v>
      </c>
      <c r="E84" s="25" t="s">
        <v>26</v>
      </c>
      <c r="F84" s="55">
        <v>8</v>
      </c>
      <c r="G84" s="55">
        <v>1</v>
      </c>
      <c r="H84" s="42">
        <v>0</v>
      </c>
      <c r="I84" s="42">
        <v>0</v>
      </c>
      <c r="J84" s="27">
        <f t="shared" si="9"/>
        <v>9</v>
      </c>
      <c r="K84" s="27">
        <v>16506</v>
      </c>
      <c r="L84" s="27">
        <f t="shared" si="8"/>
        <v>4792.064516129032</v>
      </c>
      <c r="M84" s="42">
        <f t="shared" si="10"/>
        <v>36</v>
      </c>
      <c r="N84" s="42">
        <v>0</v>
      </c>
      <c r="O84" s="27">
        <f t="shared" si="11"/>
        <v>4756.064516129032</v>
      </c>
      <c r="P84" s="42"/>
      <c r="Q84" s="44" t="s">
        <v>29</v>
      </c>
      <c r="R84" s="76" t="s">
        <v>608</v>
      </c>
      <c r="S84" s="44" t="s">
        <v>609</v>
      </c>
      <c r="T84" s="44" t="s">
        <v>610</v>
      </c>
    </row>
    <row r="85" spans="1:20" s="28" customFormat="1" ht="19.5" customHeight="1">
      <c r="A85" s="75">
        <v>76</v>
      </c>
      <c r="B85" s="63">
        <v>2214393976</v>
      </c>
      <c r="C85" s="26" t="s">
        <v>262</v>
      </c>
      <c r="D85" s="26" t="s">
        <v>263</v>
      </c>
      <c r="E85" s="25" t="s">
        <v>26</v>
      </c>
      <c r="F85" s="55">
        <v>16</v>
      </c>
      <c r="G85" s="55">
        <v>3</v>
      </c>
      <c r="H85" s="42">
        <v>0</v>
      </c>
      <c r="I85" s="42">
        <v>0</v>
      </c>
      <c r="J85" s="27">
        <f aca="true" t="shared" si="12" ref="J85:J90">I85+G85+F85</f>
        <v>19</v>
      </c>
      <c r="K85" s="27">
        <v>16506</v>
      </c>
      <c r="L85" s="27">
        <f t="shared" si="8"/>
        <v>10116.580645161292</v>
      </c>
      <c r="M85" s="42">
        <f aca="true" t="shared" si="13" ref="M85:M90">ROUNDUP(L85*0.75%,0)</f>
        <v>76</v>
      </c>
      <c r="N85" s="42">
        <v>0</v>
      </c>
      <c r="O85" s="27">
        <f aca="true" t="shared" si="14" ref="O85:O90">L85-M85-N85</f>
        <v>10040.580645161292</v>
      </c>
      <c r="P85" s="42"/>
      <c r="Q85" s="44" t="s">
        <v>48</v>
      </c>
      <c r="R85" s="76" t="s">
        <v>270</v>
      </c>
      <c r="S85" s="44" t="s">
        <v>271</v>
      </c>
      <c r="T85" s="44" t="s">
        <v>272</v>
      </c>
    </row>
    <row r="86" spans="1:20" s="28" customFormat="1" ht="19.5" customHeight="1">
      <c r="A86" s="75">
        <v>77</v>
      </c>
      <c r="B86" s="63">
        <v>2214885928</v>
      </c>
      <c r="C86" s="26" t="s">
        <v>611</v>
      </c>
      <c r="D86" s="26" t="s">
        <v>612</v>
      </c>
      <c r="E86" s="25" t="s">
        <v>26</v>
      </c>
      <c r="F86" s="55">
        <v>12</v>
      </c>
      <c r="G86" s="55">
        <v>3</v>
      </c>
      <c r="H86" s="42">
        <v>0</v>
      </c>
      <c r="I86" s="42">
        <v>0</v>
      </c>
      <c r="J86" s="27">
        <f t="shared" si="12"/>
        <v>15</v>
      </c>
      <c r="K86" s="27">
        <v>16506</v>
      </c>
      <c r="L86" s="27">
        <f t="shared" si="8"/>
        <v>7986.774193548388</v>
      </c>
      <c r="M86" s="42">
        <f t="shared" si="13"/>
        <v>60</v>
      </c>
      <c r="N86" s="42">
        <v>800</v>
      </c>
      <c r="O86" s="27">
        <f t="shared" si="14"/>
        <v>7126.774193548388</v>
      </c>
      <c r="P86" s="42"/>
      <c r="Q86" s="44" t="s">
        <v>59</v>
      </c>
      <c r="R86" s="76" t="s">
        <v>621</v>
      </c>
      <c r="S86" s="44" t="s">
        <v>622</v>
      </c>
      <c r="T86" s="44" t="s">
        <v>623</v>
      </c>
    </row>
    <row r="87" spans="1:20" s="28" customFormat="1" ht="19.5" customHeight="1">
      <c r="A87" s="75">
        <v>78</v>
      </c>
      <c r="B87" s="63">
        <v>2214889151</v>
      </c>
      <c r="C87" s="26" t="s">
        <v>613</v>
      </c>
      <c r="D87" s="26" t="s">
        <v>614</v>
      </c>
      <c r="E87" s="25" t="s">
        <v>26</v>
      </c>
      <c r="F87" s="55">
        <v>5</v>
      </c>
      <c r="G87" s="55">
        <v>1</v>
      </c>
      <c r="H87" s="42">
        <v>0</v>
      </c>
      <c r="I87" s="42">
        <v>0</v>
      </c>
      <c r="J87" s="27">
        <f t="shared" si="12"/>
        <v>6</v>
      </c>
      <c r="K87" s="27">
        <v>16506</v>
      </c>
      <c r="L87" s="27">
        <f t="shared" si="8"/>
        <v>3194.709677419355</v>
      </c>
      <c r="M87" s="42">
        <f t="shared" si="13"/>
        <v>24</v>
      </c>
      <c r="N87" s="42">
        <v>0</v>
      </c>
      <c r="O87" s="27">
        <f t="shared" si="14"/>
        <v>3170.709677419355</v>
      </c>
      <c r="P87" s="42"/>
      <c r="Q87" s="44" t="s">
        <v>62</v>
      </c>
      <c r="R87" s="76" t="s">
        <v>624</v>
      </c>
      <c r="S87" s="44" t="s">
        <v>625</v>
      </c>
      <c r="T87" s="44" t="s">
        <v>626</v>
      </c>
    </row>
    <row r="88" spans="1:20" s="28" customFormat="1" ht="19.5" customHeight="1">
      <c r="A88" s="75">
        <v>79</v>
      </c>
      <c r="B88" s="63">
        <v>2214889162</v>
      </c>
      <c r="C88" s="26" t="s">
        <v>615</v>
      </c>
      <c r="D88" s="26" t="s">
        <v>616</v>
      </c>
      <c r="E88" s="25" t="s">
        <v>26</v>
      </c>
      <c r="F88" s="55">
        <v>4</v>
      </c>
      <c r="G88" s="55">
        <v>1</v>
      </c>
      <c r="H88" s="42">
        <v>0</v>
      </c>
      <c r="I88" s="42">
        <v>0</v>
      </c>
      <c r="J88" s="27">
        <f t="shared" si="12"/>
        <v>5</v>
      </c>
      <c r="K88" s="27">
        <v>16506</v>
      </c>
      <c r="L88" s="27">
        <f t="shared" si="8"/>
        <v>2662.2580645161293</v>
      </c>
      <c r="M88" s="42">
        <f t="shared" si="13"/>
        <v>20</v>
      </c>
      <c r="N88" s="42">
        <v>0</v>
      </c>
      <c r="O88" s="27">
        <f t="shared" si="14"/>
        <v>2642.2580645161293</v>
      </c>
      <c r="P88" s="42"/>
      <c r="Q88" s="44" t="s">
        <v>48</v>
      </c>
      <c r="R88" s="76" t="s">
        <v>627</v>
      </c>
      <c r="S88" s="44" t="s">
        <v>628</v>
      </c>
      <c r="T88" s="44" t="s">
        <v>629</v>
      </c>
    </row>
    <row r="89" spans="1:20" s="28" customFormat="1" ht="19.5" customHeight="1">
      <c r="A89" s="75">
        <v>80</v>
      </c>
      <c r="B89" s="63">
        <v>2214646822</v>
      </c>
      <c r="C89" s="26" t="s">
        <v>617</v>
      </c>
      <c r="D89" s="26" t="s">
        <v>618</v>
      </c>
      <c r="E89" s="25" t="s">
        <v>26</v>
      </c>
      <c r="F89" s="55">
        <v>9</v>
      </c>
      <c r="G89" s="55">
        <v>2</v>
      </c>
      <c r="H89" s="42">
        <v>0</v>
      </c>
      <c r="I89" s="42">
        <v>0</v>
      </c>
      <c r="J89" s="27">
        <f t="shared" si="12"/>
        <v>11</v>
      </c>
      <c r="K89" s="27">
        <v>16506</v>
      </c>
      <c r="L89" s="27">
        <f t="shared" si="8"/>
        <v>5856.967741935485</v>
      </c>
      <c r="M89" s="42">
        <f t="shared" si="13"/>
        <v>44</v>
      </c>
      <c r="N89" s="42">
        <v>0</v>
      </c>
      <c r="O89" s="27">
        <f t="shared" si="14"/>
        <v>5812.967741935485</v>
      </c>
      <c r="P89" s="42"/>
      <c r="Q89" s="44" t="s">
        <v>57</v>
      </c>
      <c r="R89" s="76" t="s">
        <v>630</v>
      </c>
      <c r="S89" s="44" t="s">
        <v>631</v>
      </c>
      <c r="T89" s="44" t="s">
        <v>632</v>
      </c>
    </row>
    <row r="90" spans="1:20" s="28" customFormat="1" ht="19.5" customHeight="1">
      <c r="A90" s="75">
        <v>81</v>
      </c>
      <c r="B90" s="63">
        <v>2214518712</v>
      </c>
      <c r="C90" s="26" t="s">
        <v>619</v>
      </c>
      <c r="D90" s="26" t="s">
        <v>620</v>
      </c>
      <c r="E90" s="25" t="s">
        <v>26</v>
      </c>
      <c r="F90" s="55">
        <v>4</v>
      </c>
      <c r="G90" s="55">
        <v>1</v>
      </c>
      <c r="H90" s="42">
        <v>0</v>
      </c>
      <c r="I90" s="42">
        <v>0</v>
      </c>
      <c r="J90" s="27">
        <f t="shared" si="12"/>
        <v>5</v>
      </c>
      <c r="K90" s="27">
        <v>16506</v>
      </c>
      <c r="L90" s="27">
        <f t="shared" si="8"/>
        <v>2662.2580645161293</v>
      </c>
      <c r="M90" s="42">
        <f t="shared" si="13"/>
        <v>20</v>
      </c>
      <c r="N90" s="42">
        <v>800</v>
      </c>
      <c r="O90" s="27">
        <f t="shared" si="14"/>
        <v>1842.2580645161293</v>
      </c>
      <c r="P90" s="42"/>
      <c r="Q90" s="44" t="s">
        <v>48</v>
      </c>
      <c r="R90" s="76" t="s">
        <v>633</v>
      </c>
      <c r="S90" s="44" t="s">
        <v>634</v>
      </c>
      <c r="T90" s="44" t="s">
        <v>629</v>
      </c>
    </row>
    <row r="91" spans="1:20" s="8" customFormat="1" ht="19.5" customHeight="1">
      <c r="A91" s="89" t="s">
        <v>3</v>
      </c>
      <c r="B91" s="89"/>
      <c r="C91" s="89"/>
      <c r="D91" s="66"/>
      <c r="E91" s="66"/>
      <c r="F91" s="58">
        <f>SUM(F10:F90)</f>
        <v>1761</v>
      </c>
      <c r="G91" s="58">
        <f aca="true" t="shared" si="15" ref="G91:O91">SUM(G10:G90)</f>
        <v>292</v>
      </c>
      <c r="H91" s="58">
        <f t="shared" si="15"/>
        <v>0</v>
      </c>
      <c r="I91" s="58">
        <f t="shared" si="15"/>
        <v>76</v>
      </c>
      <c r="J91" s="58">
        <f t="shared" si="15"/>
        <v>2129</v>
      </c>
      <c r="K91" s="58"/>
      <c r="L91" s="58">
        <f t="shared" si="15"/>
        <v>1187277.0322580647</v>
      </c>
      <c r="M91" s="58">
        <f t="shared" si="15"/>
        <v>8929</v>
      </c>
      <c r="N91" s="58">
        <f t="shared" si="15"/>
        <v>2400</v>
      </c>
      <c r="O91" s="58">
        <f t="shared" si="15"/>
        <v>1175948.0322580647</v>
      </c>
      <c r="P91" s="59"/>
      <c r="Q91" s="15"/>
      <c r="R91" s="70"/>
      <c r="S91" s="15"/>
      <c r="T91" s="15"/>
    </row>
    <row r="92" spans="17:20" ht="12.75">
      <c r="Q92" s="15"/>
      <c r="R92" s="70"/>
      <c r="S92" s="15"/>
      <c r="T92" s="15"/>
    </row>
    <row r="96" spans="3:6" ht="12.75">
      <c r="C96" s="52"/>
      <c r="D96" s="52"/>
      <c r="E96" s="52"/>
      <c r="F96" s="52"/>
    </row>
    <row r="97" spans="3:20" s="9" customFormat="1" ht="12.75">
      <c r="C97" s="52"/>
      <c r="D97" s="52"/>
      <c r="E97" s="52"/>
      <c r="F97" s="52"/>
      <c r="I97" s="4"/>
      <c r="J97" s="4"/>
      <c r="P97" s="4"/>
      <c r="Q97" s="4"/>
      <c r="R97" s="67"/>
      <c r="S97" s="4"/>
      <c r="T97" s="4"/>
    </row>
    <row r="98" spans="3:6" ht="12.75">
      <c r="C98" s="52"/>
      <c r="D98" s="52"/>
      <c r="E98" s="52"/>
      <c r="F98" s="52"/>
    </row>
    <row r="99" spans="3:6" ht="21">
      <c r="C99" s="52"/>
      <c r="D99" s="53"/>
      <c r="E99" s="54"/>
      <c r="F99" s="52"/>
    </row>
    <row r="100" spans="3:6" ht="12.75">
      <c r="C100" s="52"/>
      <c r="D100" s="52"/>
      <c r="E100" s="52"/>
      <c r="F100" s="52"/>
    </row>
    <row r="101" spans="3:6" ht="12.75">
      <c r="C101" s="52"/>
      <c r="D101" s="52"/>
      <c r="E101" s="52"/>
      <c r="F101" s="52"/>
    </row>
    <row r="102" spans="3:6" ht="12.75">
      <c r="C102" s="52"/>
      <c r="D102" s="52"/>
      <c r="E102" s="52"/>
      <c r="F102" s="52"/>
    </row>
  </sheetData>
  <sheetProtection/>
  <mergeCells count="4">
    <mergeCell ref="A2:P2"/>
    <mergeCell ref="A3:P3"/>
    <mergeCell ref="A7:C7"/>
    <mergeCell ref="A91:C91"/>
  </mergeCells>
  <conditionalFormatting sqref="B46">
    <cfRule type="duplicateValues" priority="3" dxfId="0" stopIfTrue="1">
      <formula>AND(COUNTIF($B$46:$B$46,B46)&gt;1,NOT(ISBLANK(B46)))</formula>
    </cfRule>
  </conditionalFormatting>
  <conditionalFormatting sqref="B46">
    <cfRule type="duplicateValues" priority="2" dxfId="0" stopIfTrue="1">
      <formula>AND(COUNTIF($B$46:$B$46,B46)&gt;1,NOT(ISBLANK(B46)))</formula>
    </cfRule>
  </conditionalFormatting>
  <conditionalFormatting sqref="B31:B35 B28">
    <cfRule type="duplicateValues" priority="4" dxfId="0" stopIfTrue="1">
      <formula>AND(COUNTIF($B$31:$B$35,B28)+COUNTIF($B$28:$B$28,B28)&gt;1,NOT(ISBLANK(B28)))</formula>
    </cfRule>
  </conditionalFormatting>
  <conditionalFormatting sqref="B20:B26">
    <cfRule type="duplicateValues" priority="6" dxfId="0" stopIfTrue="1">
      <formula>AND(COUNTIF($B$20:$B$26,B20)&gt;1,NOT(ISBLANK(B20)))</formula>
    </cfRule>
  </conditionalFormatting>
  <conditionalFormatting sqref="B91:B65536 B1:B10">
    <cfRule type="duplicateValues" priority="7" dxfId="0" stopIfTrue="1">
      <formula>AND(COUNTIF($B$91:$B$65536,B1)+COUNTIF($B$1:$B$10,B1)&gt;1,NOT(ISBLANK(B1)))</formula>
    </cfRule>
  </conditionalFormatting>
  <conditionalFormatting sqref="B91:B65536 B31:B63 B1:B28">
    <cfRule type="duplicateValues" priority="8" dxfId="0" stopIfTrue="1">
      <formula>AND(COUNTIF($B$91:$B$65536,B1)+COUNTIF($B$31:$B$63,B1)+COUNTIF($B$1:$B$28,B1)&gt;1,NOT(ISBLANK(B1)))</formula>
    </cfRule>
  </conditionalFormatting>
  <conditionalFormatting sqref="B91:B65536 B1:B63">
    <cfRule type="duplicateValues" priority="9" dxfId="0" stopIfTrue="1">
      <formula>AND(COUNTIF($B$91:$B$65536,B1)+COUNTIF($B$1:$B$63,B1)&gt;1,NOT(ISBLANK(B1)))</formula>
    </cfRule>
    <cfRule type="duplicateValues" priority="10" dxfId="0" stopIfTrue="1">
      <formula>AND(COUNTIF($B$91:$B$65536,B1)+COUNTIF($B$1:$B$63,B1)&gt;1,NOT(ISBLANK(B1)))</formula>
    </cfRule>
    <cfRule type="duplicateValues" priority="11" dxfId="0" stopIfTrue="1">
      <formula>AND(COUNTIF($B$91:$B$65536,B1)+COUNTIF($B$1:$B$63,B1)&gt;1,NOT(ISBLANK(B1)))</formula>
    </cfRule>
  </conditionalFormatting>
  <conditionalFormatting sqref="B41:B45">
    <cfRule type="duplicateValues" priority="12" dxfId="0" stopIfTrue="1">
      <formula>AND(COUNTIF($B$41:$B$45,B41)&gt;1,NOT(ISBLANK(B41)))</formula>
    </cfRule>
  </conditionalFormatting>
  <conditionalFormatting sqref="B30">
    <cfRule type="duplicateValues" priority="13" dxfId="0" stopIfTrue="1">
      <formula>AND(COUNTIF($B$30:$B$30,B30)&gt;1,NOT(ISBLANK(B30)))</formula>
    </cfRule>
  </conditionalFormatting>
  <conditionalFormatting sqref="B29">
    <cfRule type="duplicateValues" priority="14" dxfId="0" stopIfTrue="1">
      <formula>AND(COUNTIF($B$29:$B$29,B29)&gt;1,NOT(ISBLANK(B29)))</formula>
    </cfRule>
  </conditionalFormatting>
  <conditionalFormatting sqref="B29:B30">
    <cfRule type="duplicateValues" priority="15" dxfId="0" stopIfTrue="1">
      <formula>AND(COUNTIF($B$29:$B$30,B29)&gt;1,NOT(ISBLANK(B29)))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7:B63 B11:B15 B27 B36:B40">
    <cfRule type="duplicateValues" priority="580" dxfId="0" stopIfTrue="1">
      <formula>AND(COUNTIF($B$47:$B$63,B11)+COUNTIF($B$11:$B$15,B11)+COUNTIF($B$27:$B$27,B11)+COUNTIF($B$36:$B$40,B11)&gt;1,NOT(ISBLANK(B11)))</formula>
    </cfRule>
  </conditionalFormatting>
  <conditionalFormatting sqref="B47:B63 B31:B40 B10:B28">
    <cfRule type="duplicateValues" priority="584" dxfId="0" stopIfTrue="1">
      <formula>AND(COUNTIF($B$47:$B$63,B10)+COUNTIF($B$31:$B$40,B10)+COUNTIF($B$10:$B$28,B10)&gt;1,NOT(ISBLANK(B10)))</formula>
    </cfRule>
  </conditionalFormatting>
  <conditionalFormatting sqref="B16:B19">
    <cfRule type="duplicateValues" priority="586" dxfId="0" stopIfTrue="1">
      <formula>AND(COUNTIF($B$16:$B$19,B16)&gt;1,NOT(ISBLANK(B16)))</formula>
    </cfRule>
  </conditionalFormatting>
  <conditionalFormatting sqref="R91:R65536 R1:R9">
    <cfRule type="duplicateValues" priority="590" dxfId="0" stopIfTrue="1">
      <formula>AND(COUNTIF($R$91:$R$65536,R1)+COUNTIF($R$1:$R$9,R1)&gt;1,NOT(ISBLANK(R1)))</formula>
    </cfRule>
  </conditionalFormatting>
  <conditionalFormatting sqref="R1:R52 R54:R77 R80:R65536">
    <cfRule type="duplicateValues" priority="592" dxfId="0" stopIfTrue="1">
      <formula>AND(COUNTIF($R$1:$R$52,R1)+COUNTIF($R$54:$R$77,R1)+COUNTIF($R$80:$R$65536,R1)&gt;1,NOT(ISBLANK(R1)))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  <rowBreaks count="2" manualBreakCount="2">
    <brk id="36" max="15" man="1"/>
    <brk id="6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5"/>
  <sheetViews>
    <sheetView showGridLines="0" view="pageBreakPreview" zoomScaleNormal="98" zoomScaleSheetLayoutView="100" zoomScalePageLayoutView="0" workbookViewId="0" topLeftCell="A28">
      <selection activeCell="F6" sqref="F6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67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15" customHeight="1">
      <c r="A3" s="85" t="s">
        <v>642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spans="1:18" s="6" customFormat="1" ht="14.25">
      <c r="A4" s="6" t="s">
        <v>7</v>
      </c>
      <c r="K4" s="5"/>
      <c r="R4" s="68"/>
    </row>
    <row r="5" spans="1:18" s="6" customFormat="1" ht="14.25">
      <c r="A5" s="7" t="s">
        <v>18</v>
      </c>
      <c r="B5" s="7"/>
      <c r="D5" s="73"/>
      <c r="E5" s="73"/>
      <c r="F5" s="73"/>
      <c r="G5" s="73"/>
      <c r="H5" s="73"/>
      <c r="I5" s="73"/>
      <c r="J5" s="73"/>
      <c r="K5" s="5"/>
      <c r="L5" s="7"/>
      <c r="M5" s="7"/>
      <c r="N5" s="7"/>
      <c r="R5" s="68"/>
    </row>
    <row r="6" spans="1:18" s="6" customFormat="1" ht="14.25">
      <c r="A6" s="6" t="s">
        <v>13</v>
      </c>
      <c r="K6" s="5"/>
      <c r="R6" s="68"/>
    </row>
    <row r="7" spans="1:18" s="6" customFormat="1" ht="14.25">
      <c r="A7" s="86" t="s">
        <v>15</v>
      </c>
      <c r="B7" s="86"/>
      <c r="C7" s="86"/>
      <c r="D7" s="73">
        <v>31</v>
      </c>
      <c r="E7" s="73"/>
      <c r="F7" s="73"/>
      <c r="G7" s="73"/>
      <c r="H7" s="73"/>
      <c r="I7" s="73"/>
      <c r="J7" s="73"/>
      <c r="K7" s="5"/>
      <c r="L7" s="6" t="s">
        <v>280</v>
      </c>
      <c r="R7" s="68"/>
    </row>
    <row r="8" ht="19.5" customHeight="1" thickBot="1"/>
    <row r="9" spans="1:20" s="3" customFormat="1" ht="19.5" customHeight="1" thickBot="1">
      <c r="A9" s="17" t="s">
        <v>0</v>
      </c>
      <c r="B9" s="18" t="s">
        <v>25</v>
      </c>
      <c r="C9" s="18" t="s">
        <v>11</v>
      </c>
      <c r="D9" s="19" t="s">
        <v>8</v>
      </c>
      <c r="E9" s="18" t="s">
        <v>17</v>
      </c>
      <c r="F9" s="18" t="s">
        <v>6</v>
      </c>
      <c r="G9" s="18" t="s">
        <v>9</v>
      </c>
      <c r="H9" s="18" t="s">
        <v>16</v>
      </c>
      <c r="I9" s="18" t="s">
        <v>14</v>
      </c>
      <c r="J9" s="18" t="s">
        <v>10</v>
      </c>
      <c r="K9" s="18" t="s">
        <v>12</v>
      </c>
      <c r="L9" s="18" t="s">
        <v>1</v>
      </c>
      <c r="M9" s="18" t="s">
        <v>20</v>
      </c>
      <c r="N9" s="18" t="s">
        <v>269</v>
      </c>
      <c r="O9" s="18" t="s">
        <v>2</v>
      </c>
      <c r="P9" s="20" t="s">
        <v>4</v>
      </c>
      <c r="Q9" s="16" t="s">
        <v>21</v>
      </c>
      <c r="R9" s="69" t="s">
        <v>22</v>
      </c>
      <c r="S9" s="12" t="s">
        <v>23</v>
      </c>
      <c r="T9" s="12" t="s">
        <v>24</v>
      </c>
    </row>
    <row r="10" spans="1:20" s="3" customFormat="1" ht="19.5" customHeight="1">
      <c r="A10" s="21">
        <v>1</v>
      </c>
      <c r="B10" s="10">
        <v>2214686739</v>
      </c>
      <c r="C10" s="14" t="s">
        <v>67</v>
      </c>
      <c r="D10" s="14" t="s">
        <v>68</v>
      </c>
      <c r="E10" s="25" t="s">
        <v>69</v>
      </c>
      <c r="F10" s="11">
        <v>23</v>
      </c>
      <c r="G10" s="11">
        <v>4</v>
      </c>
      <c r="H10" s="1">
        <v>1</v>
      </c>
      <c r="I10" s="1">
        <v>2</v>
      </c>
      <c r="J10" s="2">
        <f>I10+H10+G10+F10</f>
        <v>30</v>
      </c>
      <c r="K10" s="2">
        <v>20019</v>
      </c>
      <c r="L10" s="2">
        <f aca="true" t="shared" si="0" ref="L10:L62">(K10/D$7*J10)</f>
        <v>19373.225806451614</v>
      </c>
      <c r="M10" s="1">
        <f>ROUNDUP(L10*0.75%,0)</f>
        <v>146</v>
      </c>
      <c r="N10" s="1">
        <v>0</v>
      </c>
      <c r="O10" s="2">
        <f aca="true" t="shared" si="1" ref="O10:O51">L10-M10-N10</f>
        <v>19227.225806451614</v>
      </c>
      <c r="P10" s="22"/>
      <c r="Q10" s="15" t="s">
        <v>31</v>
      </c>
      <c r="R10" s="70" t="s">
        <v>71</v>
      </c>
      <c r="S10" s="15" t="s">
        <v>76</v>
      </c>
      <c r="T10" s="15" t="s">
        <v>77</v>
      </c>
    </row>
    <row r="11" spans="1:20" s="3" customFormat="1" ht="19.5" customHeight="1">
      <c r="A11" s="21">
        <v>2</v>
      </c>
      <c r="B11" s="10">
        <v>2214421444</v>
      </c>
      <c r="C11" s="14" t="s">
        <v>51</v>
      </c>
      <c r="D11" s="14" t="s">
        <v>136</v>
      </c>
      <c r="E11" s="25" t="s">
        <v>26</v>
      </c>
      <c r="F11" s="11">
        <v>26</v>
      </c>
      <c r="G11" s="11">
        <v>4</v>
      </c>
      <c r="H11" s="1">
        <v>1</v>
      </c>
      <c r="I11" s="1">
        <v>0</v>
      </c>
      <c r="J11" s="2">
        <f aca="true" t="shared" si="2" ref="J11:J74">I11+H11+G11+F11</f>
        <v>31</v>
      </c>
      <c r="K11" s="2">
        <v>16506</v>
      </c>
      <c r="L11" s="2">
        <f t="shared" si="0"/>
        <v>16506</v>
      </c>
      <c r="M11" s="1">
        <f aca="true" t="shared" si="3" ref="M11:M63">ROUNDUP(L11*0.75%,0)</f>
        <v>124</v>
      </c>
      <c r="N11" s="1">
        <v>0</v>
      </c>
      <c r="O11" s="2">
        <f t="shared" si="1"/>
        <v>16382</v>
      </c>
      <c r="P11" s="22"/>
      <c r="Q11" s="15" t="s">
        <v>31</v>
      </c>
      <c r="R11" s="70" t="s">
        <v>144</v>
      </c>
      <c r="S11" s="15" t="s">
        <v>145</v>
      </c>
      <c r="T11" s="15" t="s">
        <v>146</v>
      </c>
    </row>
    <row r="12" spans="1:20" s="41" customFormat="1" ht="19.5" customHeight="1">
      <c r="A12" s="21">
        <v>3</v>
      </c>
      <c r="B12" s="25">
        <v>2214852448</v>
      </c>
      <c r="C12" s="26" t="s">
        <v>458</v>
      </c>
      <c r="D12" s="26" t="s">
        <v>459</v>
      </c>
      <c r="E12" s="25" t="s">
        <v>26</v>
      </c>
      <c r="F12" s="11">
        <v>26</v>
      </c>
      <c r="G12" s="11">
        <v>5</v>
      </c>
      <c r="H12" s="1">
        <v>0</v>
      </c>
      <c r="I12" s="1">
        <v>0</v>
      </c>
      <c r="J12" s="2">
        <f t="shared" si="2"/>
        <v>31</v>
      </c>
      <c r="K12" s="27">
        <v>16506</v>
      </c>
      <c r="L12" s="2">
        <f t="shared" si="0"/>
        <v>16506</v>
      </c>
      <c r="M12" s="42">
        <f t="shared" si="3"/>
        <v>124</v>
      </c>
      <c r="N12" s="1">
        <v>0</v>
      </c>
      <c r="O12" s="27">
        <f t="shared" si="1"/>
        <v>16382</v>
      </c>
      <c r="P12" s="22"/>
      <c r="Q12" s="40" t="s">
        <v>460</v>
      </c>
      <c r="R12" s="70" t="s">
        <v>461</v>
      </c>
      <c r="S12" s="40" t="s">
        <v>462</v>
      </c>
      <c r="T12" s="40" t="s">
        <v>463</v>
      </c>
    </row>
    <row r="13" spans="1:20" s="3" customFormat="1" ht="19.5" customHeight="1">
      <c r="A13" s="21">
        <v>4</v>
      </c>
      <c r="B13" s="10">
        <v>2214510232</v>
      </c>
      <c r="C13" s="14" t="s">
        <v>135</v>
      </c>
      <c r="D13" s="14" t="s">
        <v>143</v>
      </c>
      <c r="E13" s="25" t="s">
        <v>26</v>
      </c>
      <c r="F13" s="11">
        <v>25</v>
      </c>
      <c r="G13" s="11">
        <v>4</v>
      </c>
      <c r="H13" s="1">
        <v>1</v>
      </c>
      <c r="I13" s="1">
        <v>1</v>
      </c>
      <c r="J13" s="2">
        <f t="shared" si="2"/>
        <v>31</v>
      </c>
      <c r="K13" s="2">
        <v>16506</v>
      </c>
      <c r="L13" s="2">
        <f t="shared" si="0"/>
        <v>16506</v>
      </c>
      <c r="M13" s="1">
        <f t="shared" si="3"/>
        <v>124</v>
      </c>
      <c r="N13" s="1">
        <v>0</v>
      </c>
      <c r="O13" s="2">
        <f t="shared" si="1"/>
        <v>16382</v>
      </c>
      <c r="P13" s="22"/>
      <c r="Q13" s="15" t="s">
        <v>162</v>
      </c>
      <c r="R13" s="70" t="s">
        <v>163</v>
      </c>
      <c r="S13" s="15" t="s">
        <v>164</v>
      </c>
      <c r="T13" s="15" t="s">
        <v>165</v>
      </c>
    </row>
    <row r="14" spans="1:20" s="3" customFormat="1" ht="19.5" customHeight="1">
      <c r="A14" s="21">
        <v>5</v>
      </c>
      <c r="B14" s="10">
        <v>2214273439</v>
      </c>
      <c r="C14" s="14" t="s">
        <v>196</v>
      </c>
      <c r="D14" s="14" t="s">
        <v>197</v>
      </c>
      <c r="E14" s="25" t="s">
        <v>128</v>
      </c>
      <c r="F14" s="11">
        <v>26</v>
      </c>
      <c r="G14" s="11">
        <v>4</v>
      </c>
      <c r="H14" s="1">
        <v>1</v>
      </c>
      <c r="I14" s="1">
        <v>0</v>
      </c>
      <c r="J14" s="2">
        <f t="shared" si="2"/>
        <v>31</v>
      </c>
      <c r="K14" s="2">
        <v>16506</v>
      </c>
      <c r="L14" s="2">
        <f t="shared" si="0"/>
        <v>16506</v>
      </c>
      <c r="M14" s="1">
        <f t="shared" si="3"/>
        <v>124</v>
      </c>
      <c r="N14" s="1">
        <v>0</v>
      </c>
      <c r="O14" s="2">
        <f t="shared" si="1"/>
        <v>16382</v>
      </c>
      <c r="P14" s="22"/>
      <c r="Q14" s="15" t="s">
        <v>48</v>
      </c>
      <c r="R14" s="70" t="s">
        <v>218</v>
      </c>
      <c r="S14" s="15" t="s">
        <v>153</v>
      </c>
      <c r="T14" s="15" t="s">
        <v>154</v>
      </c>
    </row>
    <row r="15" spans="1:20" s="41" customFormat="1" ht="19.5" customHeight="1">
      <c r="A15" s="21">
        <v>6</v>
      </c>
      <c r="B15" s="25">
        <v>2214385825</v>
      </c>
      <c r="C15" s="26" t="s">
        <v>198</v>
      </c>
      <c r="D15" s="26" t="s">
        <v>199</v>
      </c>
      <c r="E15" s="25" t="s">
        <v>69</v>
      </c>
      <c r="F15" s="11">
        <v>23</v>
      </c>
      <c r="G15" s="11">
        <v>4</v>
      </c>
      <c r="H15" s="1">
        <v>1</v>
      </c>
      <c r="I15" s="1">
        <v>3</v>
      </c>
      <c r="J15" s="2">
        <f t="shared" si="2"/>
        <v>31</v>
      </c>
      <c r="K15" s="27">
        <v>20019</v>
      </c>
      <c r="L15" s="2">
        <f t="shared" si="0"/>
        <v>20019</v>
      </c>
      <c r="M15" s="42">
        <f t="shared" si="3"/>
        <v>151</v>
      </c>
      <c r="N15" s="1">
        <v>0</v>
      </c>
      <c r="O15" s="27">
        <f t="shared" si="1"/>
        <v>19868</v>
      </c>
      <c r="P15" s="22"/>
      <c r="Q15" s="40" t="s">
        <v>41</v>
      </c>
      <c r="R15" s="70" t="s">
        <v>219</v>
      </c>
      <c r="S15" s="40" t="s">
        <v>220</v>
      </c>
      <c r="T15" s="40" t="s">
        <v>221</v>
      </c>
    </row>
    <row r="16" spans="1:20" s="3" customFormat="1" ht="19.5" customHeight="1">
      <c r="A16" s="21">
        <v>7</v>
      </c>
      <c r="B16" s="10">
        <v>2214273444</v>
      </c>
      <c r="C16" s="14" t="s">
        <v>200</v>
      </c>
      <c r="D16" s="14" t="s">
        <v>201</v>
      </c>
      <c r="E16" s="25" t="s">
        <v>131</v>
      </c>
      <c r="F16" s="11">
        <v>22</v>
      </c>
      <c r="G16" s="11">
        <v>4</v>
      </c>
      <c r="H16" s="1">
        <v>1</v>
      </c>
      <c r="I16" s="1">
        <v>4</v>
      </c>
      <c r="J16" s="2">
        <f t="shared" si="2"/>
        <v>31</v>
      </c>
      <c r="K16" s="2">
        <v>20019</v>
      </c>
      <c r="L16" s="2">
        <f t="shared" si="0"/>
        <v>20019</v>
      </c>
      <c r="M16" s="1">
        <f t="shared" si="3"/>
        <v>151</v>
      </c>
      <c r="N16" s="1">
        <v>0</v>
      </c>
      <c r="O16" s="2">
        <f t="shared" si="1"/>
        <v>19868</v>
      </c>
      <c r="P16" s="22"/>
      <c r="Q16" s="15" t="s">
        <v>52</v>
      </c>
      <c r="R16" s="70" t="s">
        <v>222</v>
      </c>
      <c r="S16" s="15" t="s">
        <v>223</v>
      </c>
      <c r="T16" s="15" t="s">
        <v>224</v>
      </c>
    </row>
    <row r="17" spans="1:20" s="3" customFormat="1" ht="19.5" customHeight="1">
      <c r="A17" s="21">
        <v>8</v>
      </c>
      <c r="B17" s="10">
        <v>2214273436</v>
      </c>
      <c r="C17" s="14" t="s">
        <v>202</v>
      </c>
      <c r="D17" s="14" t="s">
        <v>141</v>
      </c>
      <c r="E17" s="25" t="s">
        <v>115</v>
      </c>
      <c r="F17" s="11">
        <v>25</v>
      </c>
      <c r="G17" s="11">
        <v>4</v>
      </c>
      <c r="H17" s="1">
        <v>1</v>
      </c>
      <c r="I17" s="1">
        <v>1</v>
      </c>
      <c r="J17" s="2">
        <f t="shared" si="2"/>
        <v>31</v>
      </c>
      <c r="K17" s="2">
        <v>18187</v>
      </c>
      <c r="L17" s="2">
        <f t="shared" si="0"/>
        <v>18187</v>
      </c>
      <c r="M17" s="1">
        <f t="shared" si="3"/>
        <v>137</v>
      </c>
      <c r="N17" s="1">
        <v>0</v>
      </c>
      <c r="O17" s="2">
        <f t="shared" si="1"/>
        <v>18050</v>
      </c>
      <c r="P17" s="22"/>
      <c r="Q17" s="15" t="s">
        <v>31</v>
      </c>
      <c r="R17" s="70" t="s">
        <v>225</v>
      </c>
      <c r="S17" s="15" t="s">
        <v>156</v>
      </c>
      <c r="T17" s="15" t="s">
        <v>226</v>
      </c>
    </row>
    <row r="18" spans="1:20" s="3" customFormat="1" ht="19.5" customHeight="1">
      <c r="A18" s="21">
        <v>9</v>
      </c>
      <c r="B18" s="10">
        <v>2214517887</v>
      </c>
      <c r="C18" s="14" t="s">
        <v>203</v>
      </c>
      <c r="D18" s="14" t="s">
        <v>204</v>
      </c>
      <c r="E18" s="25" t="s">
        <v>115</v>
      </c>
      <c r="F18" s="11">
        <v>25</v>
      </c>
      <c r="G18" s="11">
        <v>4</v>
      </c>
      <c r="H18" s="1">
        <v>1</v>
      </c>
      <c r="I18" s="1">
        <v>1</v>
      </c>
      <c r="J18" s="2">
        <f t="shared" si="2"/>
        <v>31</v>
      </c>
      <c r="K18" s="2">
        <v>20019</v>
      </c>
      <c r="L18" s="2">
        <f t="shared" si="0"/>
        <v>20019</v>
      </c>
      <c r="M18" s="1">
        <f t="shared" si="3"/>
        <v>151</v>
      </c>
      <c r="N18" s="1">
        <v>0</v>
      </c>
      <c r="O18" s="2">
        <f t="shared" si="1"/>
        <v>19868</v>
      </c>
      <c r="P18" s="22"/>
      <c r="Q18" s="15" t="s">
        <v>41</v>
      </c>
      <c r="R18" s="70" t="s">
        <v>227</v>
      </c>
      <c r="S18" s="15" t="s">
        <v>156</v>
      </c>
      <c r="T18" s="15" t="s">
        <v>228</v>
      </c>
    </row>
    <row r="19" spans="1:20" s="3" customFormat="1" ht="19.5" customHeight="1">
      <c r="A19" s="21">
        <v>10</v>
      </c>
      <c r="B19" s="10">
        <v>2214273440</v>
      </c>
      <c r="C19" s="14" t="s">
        <v>205</v>
      </c>
      <c r="D19" s="14" t="s">
        <v>206</v>
      </c>
      <c r="E19" s="25" t="s">
        <v>129</v>
      </c>
      <c r="F19" s="11">
        <v>25</v>
      </c>
      <c r="G19" s="11">
        <v>4</v>
      </c>
      <c r="H19" s="1">
        <v>1</v>
      </c>
      <c r="I19" s="1">
        <v>1</v>
      </c>
      <c r="J19" s="2">
        <f t="shared" si="2"/>
        <v>31</v>
      </c>
      <c r="K19" s="2">
        <v>18187</v>
      </c>
      <c r="L19" s="2">
        <f t="shared" si="0"/>
        <v>18187</v>
      </c>
      <c r="M19" s="1">
        <f t="shared" si="3"/>
        <v>137</v>
      </c>
      <c r="N19" s="1">
        <v>0</v>
      </c>
      <c r="O19" s="2">
        <f t="shared" si="1"/>
        <v>18050</v>
      </c>
      <c r="P19" s="22"/>
      <c r="Q19" s="15" t="s">
        <v>59</v>
      </c>
      <c r="R19" s="70" t="s">
        <v>523</v>
      </c>
      <c r="S19" s="15" t="s">
        <v>509</v>
      </c>
      <c r="T19" s="15" t="s">
        <v>524</v>
      </c>
    </row>
    <row r="20" spans="1:20" s="3" customFormat="1" ht="19.5" customHeight="1">
      <c r="A20" s="21">
        <v>11</v>
      </c>
      <c r="B20" s="10">
        <v>2214571235</v>
      </c>
      <c r="C20" s="14" t="s">
        <v>243</v>
      </c>
      <c r="D20" s="14" t="s">
        <v>140</v>
      </c>
      <c r="E20" s="25" t="s">
        <v>115</v>
      </c>
      <c r="F20" s="11">
        <v>22</v>
      </c>
      <c r="G20" s="11">
        <v>4</v>
      </c>
      <c r="H20" s="1">
        <v>1</v>
      </c>
      <c r="I20" s="1">
        <v>4</v>
      </c>
      <c r="J20" s="2">
        <f t="shared" si="2"/>
        <v>31</v>
      </c>
      <c r="K20" s="2">
        <v>20019</v>
      </c>
      <c r="L20" s="2">
        <f t="shared" si="0"/>
        <v>20019</v>
      </c>
      <c r="M20" s="1">
        <f t="shared" si="3"/>
        <v>151</v>
      </c>
      <c r="N20" s="1">
        <v>0</v>
      </c>
      <c r="O20" s="2">
        <f t="shared" si="1"/>
        <v>19868</v>
      </c>
      <c r="P20" s="22"/>
      <c r="Q20" s="15" t="s">
        <v>31</v>
      </c>
      <c r="R20" s="70" t="s">
        <v>250</v>
      </c>
      <c r="S20" s="15" t="s">
        <v>155</v>
      </c>
      <c r="T20" s="15" t="s">
        <v>251</v>
      </c>
    </row>
    <row r="21" spans="1:20" s="3" customFormat="1" ht="19.5" customHeight="1">
      <c r="A21" s="21">
        <v>12</v>
      </c>
      <c r="B21" s="10">
        <v>1112856934</v>
      </c>
      <c r="C21" s="14" t="s">
        <v>207</v>
      </c>
      <c r="D21" s="14" t="s">
        <v>208</v>
      </c>
      <c r="E21" s="25" t="s">
        <v>133</v>
      </c>
      <c r="F21" s="11">
        <v>23</v>
      </c>
      <c r="G21" s="11">
        <v>4</v>
      </c>
      <c r="H21" s="1">
        <v>1</v>
      </c>
      <c r="I21" s="1">
        <v>3</v>
      </c>
      <c r="J21" s="2">
        <f t="shared" si="2"/>
        <v>31</v>
      </c>
      <c r="K21" s="2">
        <v>20019</v>
      </c>
      <c r="L21" s="2">
        <f t="shared" si="0"/>
        <v>20019</v>
      </c>
      <c r="M21" s="1">
        <f t="shared" si="3"/>
        <v>151</v>
      </c>
      <c r="N21" s="1">
        <v>0</v>
      </c>
      <c r="O21" s="2">
        <f t="shared" si="1"/>
        <v>19868</v>
      </c>
      <c r="P21" s="22"/>
      <c r="Q21" s="15" t="s">
        <v>48</v>
      </c>
      <c r="R21" s="70" t="s">
        <v>232</v>
      </c>
      <c r="S21" s="15" t="s">
        <v>233</v>
      </c>
      <c r="T21" s="15" t="s">
        <v>234</v>
      </c>
    </row>
    <row r="22" spans="1:20" s="3" customFormat="1" ht="19.5" customHeight="1">
      <c r="A22" s="21">
        <v>13</v>
      </c>
      <c r="B22" s="10">
        <v>6914384242</v>
      </c>
      <c r="C22" s="14" t="s">
        <v>209</v>
      </c>
      <c r="D22" s="14" t="s">
        <v>210</v>
      </c>
      <c r="E22" s="25" t="s">
        <v>127</v>
      </c>
      <c r="F22" s="11">
        <v>24</v>
      </c>
      <c r="G22" s="11">
        <v>4</v>
      </c>
      <c r="H22" s="1">
        <v>1</v>
      </c>
      <c r="I22" s="1">
        <v>2</v>
      </c>
      <c r="J22" s="2">
        <f t="shared" si="2"/>
        <v>31</v>
      </c>
      <c r="K22" s="2">
        <v>20019</v>
      </c>
      <c r="L22" s="2">
        <f t="shared" si="0"/>
        <v>20019</v>
      </c>
      <c r="M22" s="1">
        <f t="shared" si="3"/>
        <v>151</v>
      </c>
      <c r="N22" s="1">
        <v>0</v>
      </c>
      <c r="O22" s="2">
        <f t="shared" si="1"/>
        <v>19868</v>
      </c>
      <c r="P22" s="22"/>
      <c r="Q22" s="15" t="s">
        <v>59</v>
      </c>
      <c r="R22" s="70" t="s">
        <v>235</v>
      </c>
      <c r="S22" s="15" t="s">
        <v>236</v>
      </c>
      <c r="T22" s="15" t="s">
        <v>237</v>
      </c>
    </row>
    <row r="23" spans="1:20" s="3" customFormat="1" ht="19.5" customHeight="1">
      <c r="A23" s="21">
        <v>14</v>
      </c>
      <c r="B23" s="10">
        <v>2214758230</v>
      </c>
      <c r="C23" s="14" t="s">
        <v>246</v>
      </c>
      <c r="D23" s="14" t="s">
        <v>247</v>
      </c>
      <c r="E23" s="25" t="s">
        <v>249</v>
      </c>
      <c r="F23" s="11">
        <v>24</v>
      </c>
      <c r="G23" s="11">
        <v>4</v>
      </c>
      <c r="H23" s="1">
        <v>1</v>
      </c>
      <c r="I23" s="1">
        <v>2</v>
      </c>
      <c r="J23" s="2">
        <f t="shared" si="2"/>
        <v>31</v>
      </c>
      <c r="K23" s="2">
        <v>20019</v>
      </c>
      <c r="L23" s="2">
        <f t="shared" si="0"/>
        <v>20019</v>
      </c>
      <c r="M23" s="1">
        <f t="shared" si="3"/>
        <v>151</v>
      </c>
      <c r="N23" s="1">
        <v>0</v>
      </c>
      <c r="O23" s="2">
        <f t="shared" si="1"/>
        <v>19868</v>
      </c>
      <c r="P23" s="22"/>
      <c r="Q23" s="15" t="s">
        <v>31</v>
      </c>
      <c r="R23" s="70" t="s">
        <v>254</v>
      </c>
      <c r="S23" s="15" t="s">
        <v>255</v>
      </c>
      <c r="T23" s="15" t="s">
        <v>256</v>
      </c>
    </row>
    <row r="24" spans="1:20" s="28" customFormat="1" ht="19.5" customHeight="1">
      <c r="A24" s="21">
        <v>15</v>
      </c>
      <c r="B24" s="25">
        <v>2214691119</v>
      </c>
      <c r="C24" s="26" t="s">
        <v>80</v>
      </c>
      <c r="D24" s="26" t="s">
        <v>84</v>
      </c>
      <c r="E24" s="25" t="s">
        <v>26</v>
      </c>
      <c r="F24" s="11">
        <v>25</v>
      </c>
      <c r="G24" s="11">
        <v>5</v>
      </c>
      <c r="H24" s="1">
        <v>0</v>
      </c>
      <c r="I24" s="1">
        <v>0</v>
      </c>
      <c r="J24" s="2">
        <f t="shared" si="2"/>
        <v>30</v>
      </c>
      <c r="K24" s="27">
        <v>16506</v>
      </c>
      <c r="L24" s="2">
        <f t="shared" si="0"/>
        <v>15973.548387096776</v>
      </c>
      <c r="M24" s="42">
        <f t="shared" si="3"/>
        <v>120</v>
      </c>
      <c r="N24" s="42">
        <v>0</v>
      </c>
      <c r="O24" s="27">
        <f t="shared" si="1"/>
        <v>15853.548387096776</v>
      </c>
      <c r="P24" s="43"/>
      <c r="Q24" s="44" t="s">
        <v>29</v>
      </c>
      <c r="R24" s="76" t="s">
        <v>95</v>
      </c>
      <c r="S24" s="44" t="s">
        <v>38</v>
      </c>
      <c r="T24" s="44" t="s">
        <v>96</v>
      </c>
    </row>
    <row r="25" spans="1:20" s="28" customFormat="1" ht="19.5" customHeight="1">
      <c r="A25" s="21">
        <v>16</v>
      </c>
      <c r="B25" s="25">
        <v>2214680814</v>
      </c>
      <c r="C25" s="26" t="s">
        <v>65</v>
      </c>
      <c r="D25" s="26" t="s">
        <v>66</v>
      </c>
      <c r="E25" s="25" t="s">
        <v>26</v>
      </c>
      <c r="F25" s="11">
        <v>26</v>
      </c>
      <c r="G25" s="11">
        <v>4</v>
      </c>
      <c r="H25" s="1">
        <v>0</v>
      </c>
      <c r="I25" s="1">
        <v>1</v>
      </c>
      <c r="J25" s="2">
        <f t="shared" si="2"/>
        <v>31</v>
      </c>
      <c r="K25" s="27">
        <v>16506</v>
      </c>
      <c r="L25" s="2">
        <f t="shared" si="0"/>
        <v>16506</v>
      </c>
      <c r="M25" s="42">
        <f t="shared" si="3"/>
        <v>124</v>
      </c>
      <c r="N25" s="42">
        <v>0</v>
      </c>
      <c r="O25" s="27">
        <f t="shared" si="1"/>
        <v>16382</v>
      </c>
      <c r="P25" s="43"/>
      <c r="Q25" s="44" t="s">
        <v>52</v>
      </c>
      <c r="R25" s="76" t="s">
        <v>70</v>
      </c>
      <c r="S25" s="44" t="s">
        <v>72</v>
      </c>
      <c r="T25" s="44" t="s">
        <v>224</v>
      </c>
    </row>
    <row r="26" spans="1:20" s="28" customFormat="1" ht="19.5" customHeight="1">
      <c r="A26" s="21">
        <v>17</v>
      </c>
      <c r="B26" s="25">
        <v>1013875994</v>
      </c>
      <c r="C26" s="26" t="s">
        <v>108</v>
      </c>
      <c r="D26" s="26" t="s">
        <v>109</v>
      </c>
      <c r="E26" s="25" t="s">
        <v>26</v>
      </c>
      <c r="F26" s="11">
        <v>26</v>
      </c>
      <c r="G26" s="11">
        <v>5</v>
      </c>
      <c r="H26" s="1">
        <v>0</v>
      </c>
      <c r="I26" s="1">
        <v>0</v>
      </c>
      <c r="J26" s="2">
        <f t="shared" si="2"/>
        <v>31</v>
      </c>
      <c r="K26" s="27">
        <v>16506</v>
      </c>
      <c r="L26" s="2">
        <f t="shared" si="0"/>
        <v>16506</v>
      </c>
      <c r="M26" s="42">
        <f t="shared" si="3"/>
        <v>124</v>
      </c>
      <c r="N26" s="42">
        <v>0</v>
      </c>
      <c r="O26" s="27">
        <f t="shared" si="1"/>
        <v>16382</v>
      </c>
      <c r="P26" s="43"/>
      <c r="Q26" s="44" t="s">
        <v>57</v>
      </c>
      <c r="R26" s="76" t="s">
        <v>117</v>
      </c>
      <c r="S26" s="44" t="s">
        <v>44</v>
      </c>
      <c r="T26" s="44" t="s">
        <v>118</v>
      </c>
    </row>
    <row r="27" spans="1:20" s="28" customFormat="1" ht="19.5" customHeight="1">
      <c r="A27" s="21">
        <v>18</v>
      </c>
      <c r="B27" s="25">
        <v>2214639296</v>
      </c>
      <c r="C27" s="26" t="s">
        <v>79</v>
      </c>
      <c r="D27" s="26" t="s">
        <v>83</v>
      </c>
      <c r="E27" s="25" t="s">
        <v>26</v>
      </c>
      <c r="F27" s="11">
        <v>23</v>
      </c>
      <c r="G27" s="11">
        <v>5</v>
      </c>
      <c r="H27" s="1">
        <v>1</v>
      </c>
      <c r="I27" s="1">
        <v>1</v>
      </c>
      <c r="J27" s="2">
        <f t="shared" si="2"/>
        <v>30</v>
      </c>
      <c r="K27" s="27">
        <v>16506</v>
      </c>
      <c r="L27" s="2">
        <f t="shared" si="0"/>
        <v>15973.548387096776</v>
      </c>
      <c r="M27" s="42">
        <f t="shared" si="3"/>
        <v>120</v>
      </c>
      <c r="N27" s="42">
        <v>0</v>
      </c>
      <c r="O27" s="27">
        <f t="shared" si="1"/>
        <v>15853.548387096776</v>
      </c>
      <c r="P27" s="43"/>
      <c r="Q27" s="44" t="s">
        <v>48</v>
      </c>
      <c r="R27" s="76" t="s">
        <v>92</v>
      </c>
      <c r="S27" s="44" t="s">
        <v>93</v>
      </c>
      <c r="T27" s="44" t="s">
        <v>94</v>
      </c>
    </row>
    <row r="28" spans="1:20" s="28" customFormat="1" ht="19.5" customHeight="1">
      <c r="A28" s="21">
        <v>19</v>
      </c>
      <c r="B28" s="25">
        <v>2214726280</v>
      </c>
      <c r="C28" s="26" t="s">
        <v>134</v>
      </c>
      <c r="D28" s="26" t="s">
        <v>142</v>
      </c>
      <c r="E28" s="25" t="s">
        <v>26</v>
      </c>
      <c r="F28" s="11">
        <v>26</v>
      </c>
      <c r="G28" s="11">
        <v>4</v>
      </c>
      <c r="H28" s="1">
        <v>0</v>
      </c>
      <c r="I28" s="1">
        <v>1</v>
      </c>
      <c r="J28" s="2">
        <f t="shared" si="2"/>
        <v>31</v>
      </c>
      <c r="K28" s="27">
        <v>16506</v>
      </c>
      <c r="L28" s="2">
        <f t="shared" si="0"/>
        <v>16506</v>
      </c>
      <c r="M28" s="42">
        <f t="shared" si="3"/>
        <v>124</v>
      </c>
      <c r="N28" s="42">
        <v>0</v>
      </c>
      <c r="O28" s="27">
        <f t="shared" si="1"/>
        <v>16382</v>
      </c>
      <c r="P28" s="43"/>
      <c r="Q28" s="44" t="s">
        <v>57</v>
      </c>
      <c r="R28" s="76" t="s">
        <v>159</v>
      </c>
      <c r="S28" s="44" t="s">
        <v>160</v>
      </c>
      <c r="T28" s="44" t="s">
        <v>161</v>
      </c>
    </row>
    <row r="29" spans="1:20" s="28" customFormat="1" ht="19.5" customHeight="1">
      <c r="A29" s="21">
        <v>20</v>
      </c>
      <c r="B29" s="25">
        <v>1013940260</v>
      </c>
      <c r="C29" s="26" t="s">
        <v>124</v>
      </c>
      <c r="D29" s="26" t="s">
        <v>137</v>
      </c>
      <c r="E29" s="25" t="s">
        <v>26</v>
      </c>
      <c r="F29" s="11">
        <v>23</v>
      </c>
      <c r="G29" s="11">
        <v>4</v>
      </c>
      <c r="H29" s="1">
        <v>1</v>
      </c>
      <c r="I29" s="1">
        <v>1</v>
      </c>
      <c r="J29" s="2">
        <f t="shared" si="2"/>
        <v>29</v>
      </c>
      <c r="K29" s="27">
        <v>16506</v>
      </c>
      <c r="L29" s="2">
        <f t="shared" si="0"/>
        <v>15441.09677419355</v>
      </c>
      <c r="M29" s="42">
        <f t="shared" si="3"/>
        <v>116</v>
      </c>
      <c r="N29" s="42">
        <v>0</v>
      </c>
      <c r="O29" s="27">
        <f t="shared" si="1"/>
        <v>15325.09677419355</v>
      </c>
      <c r="P29" s="43"/>
      <c r="Q29" s="44" t="s">
        <v>59</v>
      </c>
      <c r="R29" s="76" t="s">
        <v>147</v>
      </c>
      <c r="S29" s="44" t="s">
        <v>148</v>
      </c>
      <c r="T29" s="44" t="s">
        <v>149</v>
      </c>
    </row>
    <row r="30" spans="1:20" s="28" customFormat="1" ht="19.5" customHeight="1">
      <c r="A30" s="21">
        <v>21</v>
      </c>
      <c r="B30" s="25">
        <v>2017149123</v>
      </c>
      <c r="C30" s="26" t="s">
        <v>64</v>
      </c>
      <c r="D30" s="26" t="s">
        <v>139</v>
      </c>
      <c r="E30" s="25" t="s">
        <v>26</v>
      </c>
      <c r="F30" s="11">
        <v>25</v>
      </c>
      <c r="G30" s="11">
        <v>4</v>
      </c>
      <c r="H30" s="1">
        <v>1</v>
      </c>
      <c r="I30" s="1">
        <v>1</v>
      </c>
      <c r="J30" s="2">
        <f t="shared" si="2"/>
        <v>31</v>
      </c>
      <c r="K30" s="27">
        <v>16506</v>
      </c>
      <c r="L30" s="2">
        <f t="shared" si="0"/>
        <v>16506</v>
      </c>
      <c r="M30" s="42">
        <f t="shared" si="3"/>
        <v>124</v>
      </c>
      <c r="N30" s="42">
        <v>0</v>
      </c>
      <c r="O30" s="27">
        <f t="shared" si="1"/>
        <v>16382</v>
      </c>
      <c r="P30" s="43"/>
      <c r="Q30" s="44" t="s">
        <v>57</v>
      </c>
      <c r="R30" s="76" t="s">
        <v>151</v>
      </c>
      <c r="S30" s="44" t="s">
        <v>152</v>
      </c>
      <c r="T30" s="44" t="s">
        <v>58</v>
      </c>
    </row>
    <row r="31" spans="1:20" s="28" customFormat="1" ht="19.5" customHeight="1">
      <c r="A31" s="21">
        <v>22</v>
      </c>
      <c r="B31" s="25">
        <v>2214732055</v>
      </c>
      <c r="C31" s="26" t="s">
        <v>170</v>
      </c>
      <c r="D31" s="26" t="s">
        <v>171</v>
      </c>
      <c r="E31" s="25" t="s">
        <v>26</v>
      </c>
      <c r="F31" s="11">
        <v>26</v>
      </c>
      <c r="G31" s="11">
        <v>4</v>
      </c>
      <c r="H31" s="1">
        <v>0</v>
      </c>
      <c r="I31" s="1">
        <v>1</v>
      </c>
      <c r="J31" s="2">
        <f t="shared" si="2"/>
        <v>31</v>
      </c>
      <c r="K31" s="27">
        <v>16506</v>
      </c>
      <c r="L31" s="2">
        <f t="shared" si="0"/>
        <v>16506</v>
      </c>
      <c r="M31" s="42">
        <f t="shared" si="3"/>
        <v>124</v>
      </c>
      <c r="N31" s="42">
        <v>0</v>
      </c>
      <c r="O31" s="27">
        <f t="shared" si="1"/>
        <v>16382</v>
      </c>
      <c r="P31" s="43"/>
      <c r="Q31" s="44" t="s">
        <v>45</v>
      </c>
      <c r="R31" s="76" t="s">
        <v>241</v>
      </c>
      <c r="S31" s="44" t="s">
        <v>73</v>
      </c>
      <c r="T31" s="44" t="s">
        <v>74</v>
      </c>
    </row>
    <row r="32" spans="1:20" s="28" customFormat="1" ht="19.5" customHeight="1">
      <c r="A32" s="21">
        <v>23</v>
      </c>
      <c r="B32" s="25">
        <v>2214733455</v>
      </c>
      <c r="C32" s="26" t="s">
        <v>172</v>
      </c>
      <c r="D32" s="26" t="s">
        <v>173</v>
      </c>
      <c r="E32" s="25" t="s">
        <v>26</v>
      </c>
      <c r="F32" s="11">
        <v>26</v>
      </c>
      <c r="G32" s="11">
        <v>4</v>
      </c>
      <c r="H32" s="1">
        <v>0</v>
      </c>
      <c r="I32" s="1">
        <v>1</v>
      </c>
      <c r="J32" s="2">
        <f t="shared" si="2"/>
        <v>31</v>
      </c>
      <c r="K32" s="27">
        <v>16506</v>
      </c>
      <c r="L32" s="2">
        <f t="shared" si="0"/>
        <v>16506</v>
      </c>
      <c r="M32" s="42">
        <f t="shared" si="3"/>
        <v>124</v>
      </c>
      <c r="N32" s="42">
        <v>0</v>
      </c>
      <c r="O32" s="27">
        <f t="shared" si="1"/>
        <v>16382</v>
      </c>
      <c r="P32" s="43"/>
      <c r="Q32" s="44" t="s">
        <v>48</v>
      </c>
      <c r="R32" s="76" t="s">
        <v>185</v>
      </c>
      <c r="S32" s="44" t="s">
        <v>186</v>
      </c>
      <c r="T32" s="44" t="s">
        <v>187</v>
      </c>
    </row>
    <row r="33" spans="1:20" s="28" customFormat="1" ht="19.5" customHeight="1">
      <c r="A33" s="21">
        <v>24</v>
      </c>
      <c r="B33" s="25">
        <v>2214642891</v>
      </c>
      <c r="C33" s="26" t="s">
        <v>35</v>
      </c>
      <c r="D33" s="26" t="s">
        <v>193</v>
      </c>
      <c r="E33" s="25" t="s">
        <v>26</v>
      </c>
      <c r="F33" s="11">
        <v>23</v>
      </c>
      <c r="G33" s="11">
        <v>4</v>
      </c>
      <c r="H33" s="1">
        <v>1</v>
      </c>
      <c r="I33" s="1">
        <v>1</v>
      </c>
      <c r="J33" s="2">
        <f t="shared" si="2"/>
        <v>29</v>
      </c>
      <c r="K33" s="27">
        <v>16506</v>
      </c>
      <c r="L33" s="2">
        <f t="shared" si="0"/>
        <v>15441.09677419355</v>
      </c>
      <c r="M33" s="42">
        <f t="shared" si="3"/>
        <v>116</v>
      </c>
      <c r="N33" s="42">
        <v>0</v>
      </c>
      <c r="O33" s="27">
        <f t="shared" si="1"/>
        <v>15325.09677419355</v>
      </c>
      <c r="P33" s="43"/>
      <c r="Q33" s="44" t="s">
        <v>31</v>
      </c>
      <c r="R33" s="76" t="s">
        <v>213</v>
      </c>
      <c r="S33" s="44" t="s">
        <v>39</v>
      </c>
      <c r="T33" s="44" t="s">
        <v>40</v>
      </c>
    </row>
    <row r="34" spans="1:20" s="28" customFormat="1" ht="19.5" customHeight="1">
      <c r="A34" s="21">
        <v>25</v>
      </c>
      <c r="B34" s="25">
        <v>1013752164</v>
      </c>
      <c r="C34" s="26" t="s">
        <v>168</v>
      </c>
      <c r="D34" s="26" t="s">
        <v>169</v>
      </c>
      <c r="E34" s="25" t="s">
        <v>26</v>
      </c>
      <c r="F34" s="11">
        <v>26</v>
      </c>
      <c r="G34" s="11">
        <v>4</v>
      </c>
      <c r="H34" s="1">
        <v>0</v>
      </c>
      <c r="I34" s="1">
        <v>1</v>
      </c>
      <c r="J34" s="2">
        <f t="shared" si="2"/>
        <v>31</v>
      </c>
      <c r="K34" s="27">
        <v>16506</v>
      </c>
      <c r="L34" s="2">
        <f t="shared" si="0"/>
        <v>16506</v>
      </c>
      <c r="M34" s="42">
        <f t="shared" si="3"/>
        <v>124</v>
      </c>
      <c r="N34" s="42">
        <v>0</v>
      </c>
      <c r="O34" s="27">
        <f t="shared" si="1"/>
        <v>16382</v>
      </c>
      <c r="P34" s="43"/>
      <c r="Q34" s="44" t="s">
        <v>62</v>
      </c>
      <c r="R34" s="76" t="s">
        <v>181</v>
      </c>
      <c r="S34" s="44" t="s">
        <v>182</v>
      </c>
      <c r="T34" s="44" t="s">
        <v>183</v>
      </c>
    </row>
    <row r="35" spans="1:20" s="28" customFormat="1" ht="19.5" customHeight="1">
      <c r="A35" s="21">
        <v>26</v>
      </c>
      <c r="B35" s="25">
        <v>2214852455</v>
      </c>
      <c r="C35" s="26" t="s">
        <v>464</v>
      </c>
      <c r="D35" s="26" t="s">
        <v>267</v>
      </c>
      <c r="E35" s="25" t="s">
        <v>26</v>
      </c>
      <c r="F35" s="11">
        <v>25</v>
      </c>
      <c r="G35" s="11">
        <v>4</v>
      </c>
      <c r="H35" s="1">
        <v>1</v>
      </c>
      <c r="I35" s="1">
        <v>1</v>
      </c>
      <c r="J35" s="2">
        <f t="shared" si="2"/>
        <v>31</v>
      </c>
      <c r="K35" s="27">
        <v>16506</v>
      </c>
      <c r="L35" s="2">
        <f t="shared" si="0"/>
        <v>16506</v>
      </c>
      <c r="M35" s="42">
        <f t="shared" si="3"/>
        <v>124</v>
      </c>
      <c r="N35" s="42">
        <v>0</v>
      </c>
      <c r="O35" s="27">
        <f t="shared" si="1"/>
        <v>16382</v>
      </c>
      <c r="P35" s="43"/>
      <c r="Q35" s="44" t="s">
        <v>252</v>
      </c>
      <c r="R35" s="76" t="s">
        <v>465</v>
      </c>
      <c r="S35" s="44" t="s">
        <v>278</v>
      </c>
      <c r="T35" s="44" t="s">
        <v>279</v>
      </c>
    </row>
    <row r="36" spans="1:20" s="28" customFormat="1" ht="19.5" customHeight="1">
      <c r="A36" s="21">
        <v>27</v>
      </c>
      <c r="B36" s="25">
        <v>2214805050</v>
      </c>
      <c r="C36" s="26" t="s">
        <v>314</v>
      </c>
      <c r="D36" s="26" t="s">
        <v>315</v>
      </c>
      <c r="E36" s="25" t="s">
        <v>26</v>
      </c>
      <c r="F36" s="11">
        <v>23</v>
      </c>
      <c r="G36" s="11">
        <v>4</v>
      </c>
      <c r="H36" s="1">
        <v>1</v>
      </c>
      <c r="I36" s="1">
        <v>1</v>
      </c>
      <c r="J36" s="2">
        <f t="shared" si="2"/>
        <v>29</v>
      </c>
      <c r="K36" s="27">
        <v>16506</v>
      </c>
      <c r="L36" s="2">
        <f t="shared" si="0"/>
        <v>15441.09677419355</v>
      </c>
      <c r="M36" s="42">
        <f t="shared" si="3"/>
        <v>116</v>
      </c>
      <c r="N36" s="42">
        <v>0</v>
      </c>
      <c r="O36" s="27">
        <f t="shared" si="1"/>
        <v>15325.09677419355</v>
      </c>
      <c r="P36" s="43"/>
      <c r="Q36" s="44" t="s">
        <v>48</v>
      </c>
      <c r="R36" s="76" t="s">
        <v>329</v>
      </c>
      <c r="S36" s="44" t="s">
        <v>75</v>
      </c>
      <c r="T36" s="44" t="s">
        <v>330</v>
      </c>
    </row>
    <row r="37" spans="1:20" s="28" customFormat="1" ht="19.5" customHeight="1">
      <c r="A37" s="21">
        <v>28</v>
      </c>
      <c r="B37" s="25">
        <v>2214805054</v>
      </c>
      <c r="C37" s="26" t="s">
        <v>83</v>
      </c>
      <c r="D37" s="26" t="s">
        <v>316</v>
      </c>
      <c r="E37" s="25" t="s">
        <v>26</v>
      </c>
      <c r="F37" s="11">
        <v>12</v>
      </c>
      <c r="G37" s="11">
        <v>2</v>
      </c>
      <c r="H37" s="1">
        <v>0</v>
      </c>
      <c r="I37" s="1">
        <v>0</v>
      </c>
      <c r="J37" s="2">
        <f t="shared" si="2"/>
        <v>14</v>
      </c>
      <c r="K37" s="27">
        <v>16506</v>
      </c>
      <c r="L37" s="2">
        <f t="shared" si="0"/>
        <v>7454.322580645162</v>
      </c>
      <c r="M37" s="42">
        <f t="shared" si="3"/>
        <v>56</v>
      </c>
      <c r="N37" s="42">
        <v>0</v>
      </c>
      <c r="O37" s="27">
        <f t="shared" si="1"/>
        <v>7398.322580645162</v>
      </c>
      <c r="P37" s="43"/>
      <c r="Q37" s="44" t="s">
        <v>57</v>
      </c>
      <c r="R37" s="76" t="s">
        <v>331</v>
      </c>
      <c r="S37" s="44" t="s">
        <v>90</v>
      </c>
      <c r="T37" s="44" t="s">
        <v>58</v>
      </c>
    </row>
    <row r="38" spans="1:20" s="28" customFormat="1" ht="19.5" customHeight="1">
      <c r="A38" s="21">
        <v>29</v>
      </c>
      <c r="B38" s="25">
        <v>2214805058</v>
      </c>
      <c r="C38" s="26" t="s">
        <v>317</v>
      </c>
      <c r="D38" s="26" t="s">
        <v>318</v>
      </c>
      <c r="E38" s="25" t="s">
        <v>26</v>
      </c>
      <c r="F38" s="11">
        <v>25</v>
      </c>
      <c r="G38" s="11">
        <v>5</v>
      </c>
      <c r="H38" s="1">
        <v>0</v>
      </c>
      <c r="I38" s="1">
        <v>1</v>
      </c>
      <c r="J38" s="2">
        <f t="shared" si="2"/>
        <v>31</v>
      </c>
      <c r="K38" s="27">
        <v>16506</v>
      </c>
      <c r="L38" s="2">
        <f t="shared" si="0"/>
        <v>16506</v>
      </c>
      <c r="M38" s="42">
        <f t="shared" si="3"/>
        <v>124</v>
      </c>
      <c r="N38" s="42">
        <v>0</v>
      </c>
      <c r="O38" s="27">
        <f>L38-M38-N38</f>
        <v>16382</v>
      </c>
      <c r="P38" s="43"/>
      <c r="Q38" s="44" t="s">
        <v>48</v>
      </c>
      <c r="R38" s="76" t="s">
        <v>332</v>
      </c>
      <c r="S38" s="44" t="s">
        <v>333</v>
      </c>
      <c r="T38" s="44" t="s">
        <v>334</v>
      </c>
    </row>
    <row r="39" spans="1:20" s="28" customFormat="1" ht="19.5" customHeight="1">
      <c r="A39" s="21">
        <v>30</v>
      </c>
      <c r="B39" s="25">
        <v>2214599340</v>
      </c>
      <c r="C39" s="26" t="s">
        <v>398</v>
      </c>
      <c r="D39" s="26" t="s">
        <v>403</v>
      </c>
      <c r="E39" s="25" t="s">
        <v>26</v>
      </c>
      <c r="F39" s="11">
        <v>26</v>
      </c>
      <c r="G39" s="11">
        <v>4</v>
      </c>
      <c r="H39" s="1">
        <v>0</v>
      </c>
      <c r="I39" s="1">
        <v>1</v>
      </c>
      <c r="J39" s="2">
        <f t="shared" si="2"/>
        <v>31</v>
      </c>
      <c r="K39" s="27">
        <v>16506</v>
      </c>
      <c r="L39" s="2">
        <f t="shared" si="0"/>
        <v>16506</v>
      </c>
      <c r="M39" s="42">
        <f t="shared" si="3"/>
        <v>124</v>
      </c>
      <c r="N39" s="42">
        <v>0</v>
      </c>
      <c r="O39" s="27">
        <f t="shared" si="1"/>
        <v>16382</v>
      </c>
      <c r="P39" s="43"/>
      <c r="Q39" s="44" t="s">
        <v>48</v>
      </c>
      <c r="R39" s="76" t="s">
        <v>407</v>
      </c>
      <c r="S39" s="44" t="s">
        <v>408</v>
      </c>
      <c r="T39" s="44" t="s">
        <v>409</v>
      </c>
    </row>
    <row r="40" spans="1:20" s="28" customFormat="1" ht="19.5" customHeight="1">
      <c r="A40" s="21">
        <v>31</v>
      </c>
      <c r="B40" s="25">
        <v>2214847687</v>
      </c>
      <c r="C40" s="26" t="s">
        <v>424</v>
      </c>
      <c r="D40" s="26" t="s">
        <v>19</v>
      </c>
      <c r="E40" s="25" t="s">
        <v>266</v>
      </c>
      <c r="F40" s="11">
        <v>26</v>
      </c>
      <c r="G40" s="11">
        <v>4</v>
      </c>
      <c r="H40" s="1">
        <v>0</v>
      </c>
      <c r="I40" s="1">
        <v>1</v>
      </c>
      <c r="J40" s="2">
        <f t="shared" si="2"/>
        <v>31</v>
      </c>
      <c r="K40" s="27">
        <v>20019</v>
      </c>
      <c r="L40" s="2">
        <f t="shared" si="0"/>
        <v>20019</v>
      </c>
      <c r="M40" s="42">
        <f t="shared" si="3"/>
        <v>151</v>
      </c>
      <c r="N40" s="42">
        <v>0</v>
      </c>
      <c r="O40" s="27">
        <f t="shared" si="1"/>
        <v>19868</v>
      </c>
      <c r="P40" s="43"/>
      <c r="Q40" s="44" t="s">
        <v>43</v>
      </c>
      <c r="R40" s="76" t="s">
        <v>438</v>
      </c>
      <c r="S40" s="44" t="s">
        <v>439</v>
      </c>
      <c r="T40" s="44" t="s">
        <v>440</v>
      </c>
    </row>
    <row r="41" spans="1:20" s="28" customFormat="1" ht="19.5" customHeight="1">
      <c r="A41" s="21">
        <v>32</v>
      </c>
      <c r="B41" s="25">
        <v>2214847717</v>
      </c>
      <c r="C41" s="26" t="s">
        <v>425</v>
      </c>
      <c r="D41" s="26" t="s">
        <v>426</v>
      </c>
      <c r="E41" s="25" t="s">
        <v>26</v>
      </c>
      <c r="F41" s="11">
        <v>22</v>
      </c>
      <c r="G41" s="11">
        <v>4</v>
      </c>
      <c r="H41" s="1">
        <v>1</v>
      </c>
      <c r="I41" s="1">
        <v>1</v>
      </c>
      <c r="J41" s="2">
        <f t="shared" si="2"/>
        <v>28</v>
      </c>
      <c r="K41" s="27">
        <v>16506</v>
      </c>
      <c r="L41" s="2">
        <f t="shared" si="0"/>
        <v>14908.645161290324</v>
      </c>
      <c r="M41" s="42">
        <f t="shared" si="3"/>
        <v>112</v>
      </c>
      <c r="N41" s="42">
        <v>0</v>
      </c>
      <c r="O41" s="27">
        <f t="shared" si="1"/>
        <v>14796.645161290324</v>
      </c>
      <c r="P41" s="43"/>
      <c r="Q41" s="44" t="s">
        <v>52</v>
      </c>
      <c r="R41" s="76" t="s">
        <v>441</v>
      </c>
      <c r="S41" s="44" t="s">
        <v>442</v>
      </c>
      <c r="T41" s="44" t="s">
        <v>443</v>
      </c>
    </row>
    <row r="42" spans="1:20" s="28" customFormat="1" ht="19.5" customHeight="1">
      <c r="A42" s="21">
        <v>33</v>
      </c>
      <c r="B42" s="25">
        <v>2214847731</v>
      </c>
      <c r="C42" s="26" t="s">
        <v>428</v>
      </c>
      <c r="D42" s="26" t="s">
        <v>429</v>
      </c>
      <c r="E42" s="25" t="s">
        <v>133</v>
      </c>
      <c r="F42" s="11">
        <v>25</v>
      </c>
      <c r="G42" s="11">
        <v>4</v>
      </c>
      <c r="H42" s="1">
        <v>1</v>
      </c>
      <c r="I42" s="1">
        <v>1</v>
      </c>
      <c r="J42" s="2">
        <f t="shared" si="2"/>
        <v>31</v>
      </c>
      <c r="K42" s="27">
        <v>18187</v>
      </c>
      <c r="L42" s="2">
        <f t="shared" si="0"/>
        <v>18187</v>
      </c>
      <c r="M42" s="42">
        <f t="shared" si="3"/>
        <v>137</v>
      </c>
      <c r="N42" s="42">
        <v>0</v>
      </c>
      <c r="O42" s="27">
        <f t="shared" si="1"/>
        <v>18050</v>
      </c>
      <c r="P42" s="43"/>
      <c r="Q42" s="44" t="s">
        <v>45</v>
      </c>
      <c r="R42" s="76" t="s">
        <v>593</v>
      </c>
      <c r="S42" s="44" t="s">
        <v>73</v>
      </c>
      <c r="T42" s="44" t="s">
        <v>74</v>
      </c>
    </row>
    <row r="43" spans="1:20" s="28" customFormat="1" ht="19.5" customHeight="1">
      <c r="A43" s="21">
        <v>34</v>
      </c>
      <c r="B43" s="25">
        <v>2214847736</v>
      </c>
      <c r="C43" s="26" t="s">
        <v>430</v>
      </c>
      <c r="D43" s="26" t="s">
        <v>431</v>
      </c>
      <c r="E43" s="25" t="s">
        <v>115</v>
      </c>
      <c r="F43" s="11">
        <v>26</v>
      </c>
      <c r="G43" s="11">
        <v>4</v>
      </c>
      <c r="H43" s="1">
        <v>1</v>
      </c>
      <c r="I43" s="1">
        <v>0</v>
      </c>
      <c r="J43" s="2">
        <f t="shared" si="2"/>
        <v>31</v>
      </c>
      <c r="K43" s="27">
        <v>18187</v>
      </c>
      <c r="L43" s="2">
        <f t="shared" si="0"/>
        <v>18187</v>
      </c>
      <c r="M43" s="42">
        <f t="shared" si="3"/>
        <v>137</v>
      </c>
      <c r="N43" s="42">
        <v>0</v>
      </c>
      <c r="O43" s="27">
        <f t="shared" si="1"/>
        <v>18050</v>
      </c>
      <c r="P43" s="43"/>
      <c r="Q43" s="44" t="s">
        <v>59</v>
      </c>
      <c r="R43" s="76" t="s">
        <v>450</v>
      </c>
      <c r="S43" s="44" t="s">
        <v>451</v>
      </c>
      <c r="T43" s="44" t="s">
        <v>452</v>
      </c>
    </row>
    <row r="44" spans="1:20" s="28" customFormat="1" ht="19.5" customHeight="1">
      <c r="A44" s="21">
        <v>35</v>
      </c>
      <c r="B44" s="25">
        <v>2214861639</v>
      </c>
      <c r="C44" s="26" t="s">
        <v>471</v>
      </c>
      <c r="D44" s="26" t="s">
        <v>472</v>
      </c>
      <c r="E44" s="25" t="s">
        <v>26</v>
      </c>
      <c r="F44" s="11">
        <v>24</v>
      </c>
      <c r="G44" s="11">
        <v>5</v>
      </c>
      <c r="H44" s="1">
        <v>0</v>
      </c>
      <c r="I44" s="1">
        <v>1</v>
      </c>
      <c r="J44" s="2">
        <f t="shared" si="2"/>
        <v>30</v>
      </c>
      <c r="K44" s="27">
        <v>16506</v>
      </c>
      <c r="L44" s="2">
        <f t="shared" si="0"/>
        <v>15973.548387096776</v>
      </c>
      <c r="M44" s="42">
        <f t="shared" si="3"/>
        <v>120</v>
      </c>
      <c r="N44" s="42">
        <v>0</v>
      </c>
      <c r="O44" s="27">
        <f t="shared" si="1"/>
        <v>15853.548387096776</v>
      </c>
      <c r="P44" s="42"/>
      <c r="Q44" s="44" t="s">
        <v>62</v>
      </c>
      <c r="R44" s="76" t="s">
        <v>493</v>
      </c>
      <c r="S44" s="44" t="s">
        <v>494</v>
      </c>
      <c r="T44" s="44" t="s">
        <v>495</v>
      </c>
    </row>
    <row r="45" spans="1:20" s="28" customFormat="1" ht="19.5" customHeight="1">
      <c r="A45" s="21">
        <v>36</v>
      </c>
      <c r="B45" s="25">
        <v>2214861646</v>
      </c>
      <c r="C45" s="26" t="s">
        <v>473</v>
      </c>
      <c r="D45" s="26" t="s">
        <v>50</v>
      </c>
      <c r="E45" s="25" t="s">
        <v>26</v>
      </c>
      <c r="F45" s="11">
        <v>20</v>
      </c>
      <c r="G45" s="11">
        <v>4</v>
      </c>
      <c r="H45" s="1">
        <v>1</v>
      </c>
      <c r="I45" s="1">
        <v>1</v>
      </c>
      <c r="J45" s="2">
        <f t="shared" si="2"/>
        <v>26</v>
      </c>
      <c r="K45" s="27">
        <v>16506</v>
      </c>
      <c r="L45" s="2">
        <f t="shared" si="0"/>
        <v>13843.741935483871</v>
      </c>
      <c r="M45" s="42">
        <f t="shared" si="3"/>
        <v>104</v>
      </c>
      <c r="N45" s="42">
        <v>0</v>
      </c>
      <c r="O45" s="27">
        <f t="shared" si="1"/>
        <v>13739.741935483871</v>
      </c>
      <c r="P45" s="42"/>
      <c r="Q45" s="44" t="s">
        <v>410</v>
      </c>
      <c r="R45" s="76" t="s">
        <v>496</v>
      </c>
      <c r="S45" s="44" t="s">
        <v>53</v>
      </c>
      <c r="T45" s="44" t="s">
        <v>54</v>
      </c>
    </row>
    <row r="46" spans="1:20" s="28" customFormat="1" ht="19.5" customHeight="1">
      <c r="A46" s="21">
        <v>37</v>
      </c>
      <c r="B46" s="25">
        <v>2214861662</v>
      </c>
      <c r="C46" s="26" t="s">
        <v>474</v>
      </c>
      <c r="D46" s="26" t="s">
        <v>475</v>
      </c>
      <c r="E46" s="25" t="s">
        <v>26</v>
      </c>
      <c r="F46" s="11">
        <v>26</v>
      </c>
      <c r="G46" s="11">
        <v>4</v>
      </c>
      <c r="H46" s="1">
        <v>0</v>
      </c>
      <c r="I46" s="1">
        <v>1</v>
      </c>
      <c r="J46" s="2">
        <f t="shared" si="2"/>
        <v>31</v>
      </c>
      <c r="K46" s="27">
        <v>16506</v>
      </c>
      <c r="L46" s="2">
        <f t="shared" si="0"/>
        <v>16506</v>
      </c>
      <c r="M46" s="42">
        <f t="shared" si="3"/>
        <v>124</v>
      </c>
      <c r="N46" s="42">
        <v>0</v>
      </c>
      <c r="O46" s="27">
        <f t="shared" si="1"/>
        <v>16382</v>
      </c>
      <c r="P46" s="42"/>
      <c r="Q46" s="44" t="s">
        <v>43</v>
      </c>
      <c r="R46" s="76" t="s">
        <v>497</v>
      </c>
      <c r="S46" s="44" t="s">
        <v>498</v>
      </c>
      <c r="T46" s="44" t="s">
        <v>499</v>
      </c>
    </row>
    <row r="47" spans="1:20" s="28" customFormat="1" ht="19.5" customHeight="1">
      <c r="A47" s="21">
        <v>38</v>
      </c>
      <c r="B47" s="25">
        <v>2214862324</v>
      </c>
      <c r="C47" s="26" t="s">
        <v>476</v>
      </c>
      <c r="D47" s="26" t="s">
        <v>321</v>
      </c>
      <c r="E47" s="25" t="s">
        <v>26</v>
      </c>
      <c r="F47" s="11">
        <v>23</v>
      </c>
      <c r="G47" s="11">
        <v>5</v>
      </c>
      <c r="H47" s="1">
        <v>0</v>
      </c>
      <c r="I47" s="1">
        <v>1</v>
      </c>
      <c r="J47" s="2">
        <f t="shared" si="2"/>
        <v>29</v>
      </c>
      <c r="K47" s="27">
        <v>16506</v>
      </c>
      <c r="L47" s="2">
        <f t="shared" si="0"/>
        <v>15441.09677419355</v>
      </c>
      <c r="M47" s="42">
        <f t="shared" si="3"/>
        <v>116</v>
      </c>
      <c r="N47" s="42">
        <v>0</v>
      </c>
      <c r="O47" s="27">
        <f t="shared" si="1"/>
        <v>15325.09677419355</v>
      </c>
      <c r="P47" s="42"/>
      <c r="Q47" s="44" t="s">
        <v>57</v>
      </c>
      <c r="R47" s="76" t="s">
        <v>500</v>
      </c>
      <c r="S47" s="44" t="s">
        <v>501</v>
      </c>
      <c r="T47" s="44" t="s">
        <v>502</v>
      </c>
    </row>
    <row r="48" spans="1:20" s="28" customFormat="1" ht="19.5" customHeight="1">
      <c r="A48" s="21">
        <v>39</v>
      </c>
      <c r="B48" s="25">
        <v>2214432043</v>
      </c>
      <c r="C48" s="26" t="s">
        <v>481</v>
      </c>
      <c r="D48" s="26" t="s">
        <v>482</v>
      </c>
      <c r="E48" s="25" t="s">
        <v>26</v>
      </c>
      <c r="F48" s="11">
        <v>26</v>
      </c>
      <c r="G48" s="11">
        <v>4</v>
      </c>
      <c r="H48" s="1">
        <v>0</v>
      </c>
      <c r="I48" s="1">
        <v>1</v>
      </c>
      <c r="J48" s="2">
        <f t="shared" si="2"/>
        <v>31</v>
      </c>
      <c r="K48" s="27">
        <v>16506</v>
      </c>
      <c r="L48" s="2">
        <f t="shared" si="0"/>
        <v>16506</v>
      </c>
      <c r="M48" s="42">
        <f t="shared" si="3"/>
        <v>124</v>
      </c>
      <c r="N48" s="42">
        <v>0</v>
      </c>
      <c r="O48" s="27">
        <f t="shared" si="1"/>
        <v>16382</v>
      </c>
      <c r="P48" s="42"/>
      <c r="Q48" s="44" t="s">
        <v>29</v>
      </c>
      <c r="R48" s="76" t="s">
        <v>594</v>
      </c>
      <c r="S48" s="44" t="s">
        <v>595</v>
      </c>
      <c r="T48" s="44" t="s">
        <v>596</v>
      </c>
    </row>
    <row r="49" spans="1:20" s="28" customFormat="1" ht="19.5" customHeight="1">
      <c r="A49" s="21">
        <v>40</v>
      </c>
      <c r="B49" s="25">
        <v>2214868722</v>
      </c>
      <c r="C49" s="26" t="s">
        <v>485</v>
      </c>
      <c r="D49" s="26" t="s">
        <v>486</v>
      </c>
      <c r="E49" s="25" t="s">
        <v>26</v>
      </c>
      <c r="F49" s="11">
        <v>24</v>
      </c>
      <c r="G49" s="11">
        <v>4</v>
      </c>
      <c r="H49" s="1">
        <v>0</v>
      </c>
      <c r="I49" s="1">
        <v>1</v>
      </c>
      <c r="J49" s="2">
        <f t="shared" si="2"/>
        <v>29</v>
      </c>
      <c r="K49" s="27">
        <v>16506</v>
      </c>
      <c r="L49" s="2">
        <f t="shared" si="0"/>
        <v>15441.09677419355</v>
      </c>
      <c r="M49" s="42">
        <f t="shared" si="3"/>
        <v>116</v>
      </c>
      <c r="N49" s="42">
        <v>0</v>
      </c>
      <c r="O49" s="27">
        <f t="shared" si="1"/>
        <v>15325.09677419355</v>
      </c>
      <c r="P49" s="42"/>
      <c r="Q49" s="44" t="s">
        <v>59</v>
      </c>
      <c r="R49" s="76" t="s">
        <v>513</v>
      </c>
      <c r="S49" s="44" t="s">
        <v>514</v>
      </c>
      <c r="T49" s="44" t="s">
        <v>515</v>
      </c>
    </row>
    <row r="50" spans="1:20" s="28" customFormat="1" ht="19.5" customHeight="1">
      <c r="A50" s="21">
        <v>41</v>
      </c>
      <c r="B50" s="25">
        <v>2214868723</v>
      </c>
      <c r="C50" s="26" t="s">
        <v>487</v>
      </c>
      <c r="D50" s="26" t="s">
        <v>488</v>
      </c>
      <c r="E50" s="25" t="s">
        <v>26</v>
      </c>
      <c r="F50" s="11">
        <v>24</v>
      </c>
      <c r="G50" s="11">
        <v>5</v>
      </c>
      <c r="H50" s="1">
        <v>1</v>
      </c>
      <c r="I50" s="1">
        <v>1</v>
      </c>
      <c r="J50" s="2">
        <f t="shared" si="2"/>
        <v>31</v>
      </c>
      <c r="K50" s="27">
        <v>16506</v>
      </c>
      <c r="L50" s="2">
        <f t="shared" si="0"/>
        <v>16506</v>
      </c>
      <c r="M50" s="42">
        <f t="shared" si="3"/>
        <v>124</v>
      </c>
      <c r="N50" s="42">
        <v>0</v>
      </c>
      <c r="O50" s="27">
        <f t="shared" si="1"/>
        <v>16382</v>
      </c>
      <c r="P50" s="42"/>
      <c r="Q50" s="44" t="s">
        <v>62</v>
      </c>
      <c r="R50" s="76" t="s">
        <v>516</v>
      </c>
      <c r="S50" s="44" t="s">
        <v>517</v>
      </c>
      <c r="T50" s="44" t="s">
        <v>518</v>
      </c>
    </row>
    <row r="51" spans="1:20" s="28" customFormat="1" ht="19.5" customHeight="1">
      <c r="A51" s="21">
        <v>42</v>
      </c>
      <c r="B51" s="25">
        <v>2214868726</v>
      </c>
      <c r="C51" s="26" t="s">
        <v>489</v>
      </c>
      <c r="D51" s="26" t="s">
        <v>490</v>
      </c>
      <c r="E51" s="25" t="s">
        <v>26</v>
      </c>
      <c r="F51" s="11">
        <v>19</v>
      </c>
      <c r="G51" s="11">
        <v>3</v>
      </c>
      <c r="H51" s="1">
        <v>0</v>
      </c>
      <c r="I51" s="1">
        <v>1</v>
      </c>
      <c r="J51" s="2">
        <f t="shared" si="2"/>
        <v>23</v>
      </c>
      <c r="K51" s="27">
        <v>16506</v>
      </c>
      <c r="L51" s="2">
        <f t="shared" si="0"/>
        <v>12246.387096774195</v>
      </c>
      <c r="M51" s="42">
        <f t="shared" si="3"/>
        <v>92</v>
      </c>
      <c r="N51" s="42">
        <v>0</v>
      </c>
      <c r="O51" s="27">
        <f t="shared" si="1"/>
        <v>12154.387096774195</v>
      </c>
      <c r="P51" s="42"/>
      <c r="Q51" s="44" t="s">
        <v>88</v>
      </c>
      <c r="R51" s="76" t="s">
        <v>519</v>
      </c>
      <c r="S51" s="44" t="s">
        <v>30</v>
      </c>
      <c r="T51" s="44" t="s">
        <v>116</v>
      </c>
    </row>
    <row r="52" spans="1:20" s="28" customFormat="1" ht="19.5" customHeight="1">
      <c r="A52" s="21">
        <v>43</v>
      </c>
      <c r="B52" s="25">
        <v>2214868730</v>
      </c>
      <c r="C52" s="26" t="s">
        <v>491</v>
      </c>
      <c r="D52" s="26" t="s">
        <v>492</v>
      </c>
      <c r="E52" s="25" t="s">
        <v>26</v>
      </c>
      <c r="F52" s="11">
        <v>25</v>
      </c>
      <c r="G52" s="11">
        <v>5</v>
      </c>
      <c r="H52" s="1">
        <v>0</v>
      </c>
      <c r="I52" s="1">
        <v>1</v>
      </c>
      <c r="J52" s="2">
        <f t="shared" si="2"/>
        <v>31</v>
      </c>
      <c r="K52" s="27">
        <v>16506</v>
      </c>
      <c r="L52" s="2">
        <f t="shared" si="0"/>
        <v>16506</v>
      </c>
      <c r="M52" s="42">
        <f t="shared" si="3"/>
        <v>124</v>
      </c>
      <c r="N52" s="42">
        <v>0</v>
      </c>
      <c r="O52" s="27">
        <f>L52-M52-N52</f>
        <v>16382</v>
      </c>
      <c r="P52" s="42"/>
      <c r="Q52" s="44" t="s">
        <v>434</v>
      </c>
      <c r="R52" s="76" t="s">
        <v>520</v>
      </c>
      <c r="S52" s="44" t="s">
        <v>521</v>
      </c>
      <c r="T52" s="44" t="s">
        <v>522</v>
      </c>
    </row>
    <row r="53" spans="1:20" s="28" customFormat="1" ht="19.5" customHeight="1">
      <c r="A53" s="21">
        <v>44</v>
      </c>
      <c r="B53" s="72">
        <v>6719938654</v>
      </c>
      <c r="C53" s="26" t="s">
        <v>376</v>
      </c>
      <c r="D53" s="26" t="s">
        <v>381</v>
      </c>
      <c r="E53" s="25" t="s">
        <v>26</v>
      </c>
      <c r="F53" s="11">
        <v>25</v>
      </c>
      <c r="G53" s="11">
        <v>5</v>
      </c>
      <c r="H53" s="1">
        <v>0</v>
      </c>
      <c r="I53" s="1">
        <v>1</v>
      </c>
      <c r="J53" s="2">
        <f t="shared" si="2"/>
        <v>31</v>
      </c>
      <c r="K53" s="27">
        <v>16506</v>
      </c>
      <c r="L53" s="2">
        <f t="shared" si="0"/>
        <v>16506</v>
      </c>
      <c r="M53" s="42">
        <f t="shared" si="3"/>
        <v>124</v>
      </c>
      <c r="N53" s="42">
        <v>0</v>
      </c>
      <c r="O53" s="27">
        <f aca="true" t="shared" si="4" ref="O53:O78">L53-M53-N53</f>
        <v>16382</v>
      </c>
      <c r="P53" s="42"/>
      <c r="Q53" s="44" t="s">
        <v>52</v>
      </c>
      <c r="R53" s="76" t="s">
        <v>387</v>
      </c>
      <c r="S53" s="44" t="s">
        <v>388</v>
      </c>
      <c r="T53" s="44" t="s">
        <v>396</v>
      </c>
    </row>
    <row r="54" spans="1:20" s="28" customFormat="1" ht="19.5" customHeight="1">
      <c r="A54" s="21">
        <v>45</v>
      </c>
      <c r="B54" s="63">
        <v>2214872100</v>
      </c>
      <c r="C54" s="26" t="s">
        <v>526</v>
      </c>
      <c r="D54" s="26" t="s">
        <v>527</v>
      </c>
      <c r="E54" s="25" t="s">
        <v>26</v>
      </c>
      <c r="F54" s="11">
        <v>26</v>
      </c>
      <c r="G54" s="11">
        <v>4</v>
      </c>
      <c r="H54" s="1">
        <v>0</v>
      </c>
      <c r="I54" s="1">
        <v>1</v>
      </c>
      <c r="J54" s="2">
        <f t="shared" si="2"/>
        <v>31</v>
      </c>
      <c r="K54" s="27">
        <v>16506</v>
      </c>
      <c r="L54" s="2">
        <f t="shared" si="0"/>
        <v>16506</v>
      </c>
      <c r="M54" s="42">
        <f t="shared" si="3"/>
        <v>124</v>
      </c>
      <c r="N54" s="42">
        <v>0</v>
      </c>
      <c r="O54" s="27">
        <f t="shared" si="4"/>
        <v>16382</v>
      </c>
      <c r="P54" s="42"/>
      <c r="Q54" s="44" t="s">
        <v>31</v>
      </c>
      <c r="R54" s="76" t="s">
        <v>552</v>
      </c>
      <c r="S54" s="44" t="s">
        <v>553</v>
      </c>
      <c r="T54" s="44" t="s">
        <v>554</v>
      </c>
    </row>
    <row r="55" spans="1:20" s="28" customFormat="1" ht="19.5" customHeight="1">
      <c r="A55" s="21">
        <v>46</v>
      </c>
      <c r="B55" s="63">
        <v>2214872114</v>
      </c>
      <c r="C55" s="26" t="s">
        <v>528</v>
      </c>
      <c r="D55" s="26" t="s">
        <v>529</v>
      </c>
      <c r="E55" s="25" t="s">
        <v>26</v>
      </c>
      <c r="F55" s="11">
        <v>26</v>
      </c>
      <c r="G55" s="11">
        <v>4</v>
      </c>
      <c r="H55" s="1">
        <v>0</v>
      </c>
      <c r="I55" s="1">
        <v>1</v>
      </c>
      <c r="J55" s="2">
        <f t="shared" si="2"/>
        <v>31</v>
      </c>
      <c r="K55" s="27">
        <v>16506</v>
      </c>
      <c r="L55" s="2">
        <f t="shared" si="0"/>
        <v>16506</v>
      </c>
      <c r="M55" s="42">
        <f t="shared" si="3"/>
        <v>124</v>
      </c>
      <c r="N55" s="42">
        <v>0</v>
      </c>
      <c r="O55" s="27">
        <f t="shared" si="4"/>
        <v>16382</v>
      </c>
      <c r="P55" s="42"/>
      <c r="Q55" s="44" t="s">
        <v>555</v>
      </c>
      <c r="R55" s="76" t="s">
        <v>556</v>
      </c>
      <c r="S55" s="44" t="s">
        <v>498</v>
      </c>
      <c r="T55" s="44" t="s">
        <v>557</v>
      </c>
    </row>
    <row r="56" spans="1:20" s="28" customFormat="1" ht="19.5" customHeight="1">
      <c r="A56" s="21">
        <v>47</v>
      </c>
      <c r="B56" s="63">
        <v>2214510235</v>
      </c>
      <c r="C56" s="26" t="s">
        <v>530</v>
      </c>
      <c r="D56" s="26" t="s">
        <v>531</v>
      </c>
      <c r="E56" s="25" t="s">
        <v>26</v>
      </c>
      <c r="F56" s="11">
        <v>23</v>
      </c>
      <c r="G56" s="11">
        <v>3</v>
      </c>
      <c r="H56" s="1">
        <v>1</v>
      </c>
      <c r="I56" s="1">
        <v>1</v>
      </c>
      <c r="J56" s="2">
        <f t="shared" si="2"/>
        <v>28</v>
      </c>
      <c r="K56" s="27">
        <v>16506</v>
      </c>
      <c r="L56" s="2">
        <f t="shared" si="0"/>
        <v>14908.645161290324</v>
      </c>
      <c r="M56" s="42">
        <f t="shared" si="3"/>
        <v>112</v>
      </c>
      <c r="N56" s="42">
        <v>0</v>
      </c>
      <c r="O56" s="27">
        <f t="shared" si="4"/>
        <v>14796.645161290324</v>
      </c>
      <c r="P56" s="42"/>
      <c r="Q56" s="44" t="s">
        <v>48</v>
      </c>
      <c r="R56" s="76" t="s">
        <v>558</v>
      </c>
      <c r="S56" s="44" t="s">
        <v>89</v>
      </c>
      <c r="T56" s="44" t="s">
        <v>559</v>
      </c>
    </row>
    <row r="57" spans="1:20" s="28" customFormat="1" ht="19.5" customHeight="1">
      <c r="A57" s="21">
        <v>48</v>
      </c>
      <c r="B57" s="63">
        <v>2214872128</v>
      </c>
      <c r="C57" s="26" t="s">
        <v>532</v>
      </c>
      <c r="D57" s="26" t="s">
        <v>533</v>
      </c>
      <c r="E57" s="25" t="s">
        <v>26</v>
      </c>
      <c r="F57" s="11">
        <v>24</v>
      </c>
      <c r="G57" s="11">
        <v>5</v>
      </c>
      <c r="H57" s="1">
        <v>1</v>
      </c>
      <c r="I57" s="1">
        <v>1</v>
      </c>
      <c r="J57" s="2">
        <f t="shared" si="2"/>
        <v>31</v>
      </c>
      <c r="K57" s="27">
        <v>16506</v>
      </c>
      <c r="L57" s="2">
        <f t="shared" si="0"/>
        <v>16506</v>
      </c>
      <c r="M57" s="42">
        <f t="shared" si="3"/>
        <v>124</v>
      </c>
      <c r="N57" s="42">
        <v>0</v>
      </c>
      <c r="O57" s="27">
        <f t="shared" si="4"/>
        <v>16382</v>
      </c>
      <c r="P57" s="42"/>
      <c r="Q57" s="44" t="s">
        <v>410</v>
      </c>
      <c r="R57" s="76" t="s">
        <v>560</v>
      </c>
      <c r="S57" s="44" t="s">
        <v>561</v>
      </c>
      <c r="T57" s="44" t="s">
        <v>562</v>
      </c>
    </row>
    <row r="58" spans="1:20" s="28" customFormat="1" ht="19.5" customHeight="1">
      <c r="A58" s="21">
        <v>49</v>
      </c>
      <c r="B58" s="63">
        <v>2214872141</v>
      </c>
      <c r="C58" s="26" t="s">
        <v>534</v>
      </c>
      <c r="D58" s="26" t="s">
        <v>535</v>
      </c>
      <c r="E58" s="25" t="s">
        <v>26</v>
      </c>
      <c r="F58" s="11">
        <v>26</v>
      </c>
      <c r="G58" s="11">
        <v>4</v>
      </c>
      <c r="H58" s="1">
        <v>0</v>
      </c>
      <c r="I58" s="1">
        <v>1</v>
      </c>
      <c r="J58" s="2">
        <f t="shared" si="2"/>
        <v>31</v>
      </c>
      <c r="K58" s="27">
        <v>16506</v>
      </c>
      <c r="L58" s="2">
        <f t="shared" si="0"/>
        <v>16506</v>
      </c>
      <c r="M58" s="42">
        <f t="shared" si="3"/>
        <v>124</v>
      </c>
      <c r="N58" s="42">
        <v>0</v>
      </c>
      <c r="O58" s="27">
        <f t="shared" si="4"/>
        <v>16382</v>
      </c>
      <c r="P58" s="42"/>
      <c r="Q58" s="44" t="s">
        <v>31</v>
      </c>
      <c r="R58" s="76" t="s">
        <v>563</v>
      </c>
      <c r="S58" s="44" t="s">
        <v>564</v>
      </c>
      <c r="T58" s="44" t="s">
        <v>565</v>
      </c>
    </row>
    <row r="59" spans="1:20" s="28" customFormat="1" ht="19.5" customHeight="1">
      <c r="A59" s="21">
        <v>50</v>
      </c>
      <c r="B59" s="63">
        <v>2214872148</v>
      </c>
      <c r="C59" s="26" t="s">
        <v>536</v>
      </c>
      <c r="D59" s="26" t="s">
        <v>246</v>
      </c>
      <c r="E59" s="25" t="s">
        <v>26</v>
      </c>
      <c r="F59" s="11">
        <v>25</v>
      </c>
      <c r="G59" s="11">
        <v>4</v>
      </c>
      <c r="H59" s="1">
        <v>1</v>
      </c>
      <c r="I59" s="1">
        <v>1</v>
      </c>
      <c r="J59" s="2">
        <f t="shared" si="2"/>
        <v>31</v>
      </c>
      <c r="K59" s="27">
        <v>16506</v>
      </c>
      <c r="L59" s="2">
        <f t="shared" si="0"/>
        <v>16506</v>
      </c>
      <c r="M59" s="42">
        <f t="shared" si="3"/>
        <v>124</v>
      </c>
      <c r="N59" s="42">
        <v>0</v>
      </c>
      <c r="O59" s="27">
        <f t="shared" si="4"/>
        <v>16382</v>
      </c>
      <c r="P59" s="42"/>
      <c r="Q59" s="44" t="s">
        <v>434</v>
      </c>
      <c r="R59" s="76" t="s">
        <v>566</v>
      </c>
      <c r="S59" s="44" t="s">
        <v>702</v>
      </c>
      <c r="T59" s="44" t="s">
        <v>567</v>
      </c>
    </row>
    <row r="60" spans="1:20" s="28" customFormat="1" ht="19.5" customHeight="1">
      <c r="A60" s="21">
        <v>51</v>
      </c>
      <c r="B60" s="63">
        <v>2214603454</v>
      </c>
      <c r="C60" s="26" t="s">
        <v>537</v>
      </c>
      <c r="D60" s="26" t="s">
        <v>538</v>
      </c>
      <c r="E60" s="25" t="s">
        <v>26</v>
      </c>
      <c r="F60" s="11">
        <v>26</v>
      </c>
      <c r="G60" s="11">
        <v>4</v>
      </c>
      <c r="H60" s="1">
        <v>0</v>
      </c>
      <c r="I60" s="1">
        <v>1</v>
      </c>
      <c r="J60" s="2">
        <f t="shared" si="2"/>
        <v>31</v>
      </c>
      <c r="K60" s="27">
        <v>16506</v>
      </c>
      <c r="L60" s="2">
        <f t="shared" si="0"/>
        <v>16506</v>
      </c>
      <c r="M60" s="42">
        <f t="shared" si="3"/>
        <v>124</v>
      </c>
      <c r="N60" s="42">
        <v>0</v>
      </c>
      <c r="O60" s="27">
        <f t="shared" si="4"/>
        <v>16382</v>
      </c>
      <c r="P60" s="42"/>
      <c r="Q60" s="44" t="s">
        <v>31</v>
      </c>
      <c r="R60" s="76" t="s">
        <v>568</v>
      </c>
      <c r="S60" s="44" t="s">
        <v>569</v>
      </c>
      <c r="T60" s="44" t="s">
        <v>570</v>
      </c>
    </row>
    <row r="61" spans="1:20" s="28" customFormat="1" ht="19.5" customHeight="1">
      <c r="A61" s="21">
        <v>52</v>
      </c>
      <c r="B61" s="63">
        <v>2214466419</v>
      </c>
      <c r="C61" s="26" t="s">
        <v>427</v>
      </c>
      <c r="D61" s="26" t="s">
        <v>539</v>
      </c>
      <c r="E61" s="25" t="s">
        <v>26</v>
      </c>
      <c r="F61" s="11">
        <v>27</v>
      </c>
      <c r="G61" s="11">
        <v>4</v>
      </c>
      <c r="H61" s="1">
        <v>0</v>
      </c>
      <c r="I61" s="1">
        <v>0</v>
      </c>
      <c r="J61" s="2">
        <f t="shared" si="2"/>
        <v>31</v>
      </c>
      <c r="K61" s="27">
        <v>16506</v>
      </c>
      <c r="L61" s="2">
        <f t="shared" si="0"/>
        <v>16506</v>
      </c>
      <c r="M61" s="42">
        <f t="shared" si="3"/>
        <v>124</v>
      </c>
      <c r="N61" s="42">
        <v>0</v>
      </c>
      <c r="O61" s="27">
        <f t="shared" si="4"/>
        <v>16382</v>
      </c>
      <c r="P61" s="42"/>
      <c r="Q61" s="44" t="s">
        <v>59</v>
      </c>
      <c r="R61" s="76" t="s">
        <v>571</v>
      </c>
      <c r="S61" s="44" t="s">
        <v>184</v>
      </c>
      <c r="T61" s="44" t="s">
        <v>572</v>
      </c>
    </row>
    <row r="62" spans="1:20" s="28" customFormat="1" ht="19.5" customHeight="1">
      <c r="A62" s="21">
        <v>53</v>
      </c>
      <c r="B62" s="63">
        <v>2214872174</v>
      </c>
      <c r="C62" s="26" t="s">
        <v>540</v>
      </c>
      <c r="D62" s="26" t="s">
        <v>541</v>
      </c>
      <c r="E62" s="25" t="s">
        <v>26</v>
      </c>
      <c r="F62" s="11">
        <v>24</v>
      </c>
      <c r="G62" s="11">
        <v>4</v>
      </c>
      <c r="H62" s="1">
        <v>1</v>
      </c>
      <c r="I62" s="1">
        <v>1</v>
      </c>
      <c r="J62" s="2">
        <f t="shared" si="2"/>
        <v>30</v>
      </c>
      <c r="K62" s="27">
        <v>16506</v>
      </c>
      <c r="L62" s="2">
        <f t="shared" si="0"/>
        <v>15973.548387096776</v>
      </c>
      <c r="M62" s="42">
        <f t="shared" si="3"/>
        <v>120</v>
      </c>
      <c r="N62" s="42">
        <v>0</v>
      </c>
      <c r="O62" s="27">
        <f t="shared" si="4"/>
        <v>15853.548387096776</v>
      </c>
      <c r="P62" s="42"/>
      <c r="Q62" s="44" t="s">
        <v>29</v>
      </c>
      <c r="R62" s="76" t="s">
        <v>573</v>
      </c>
      <c r="S62" s="44" t="s">
        <v>33</v>
      </c>
      <c r="T62" s="44" t="s">
        <v>574</v>
      </c>
    </row>
    <row r="63" spans="1:20" s="28" customFormat="1" ht="19.5" customHeight="1">
      <c r="A63" s="21">
        <v>54</v>
      </c>
      <c r="B63" s="63">
        <v>2214872205</v>
      </c>
      <c r="C63" s="26" t="s">
        <v>542</v>
      </c>
      <c r="D63" s="26" t="s">
        <v>543</v>
      </c>
      <c r="E63" s="25" t="s">
        <v>26</v>
      </c>
      <c r="F63" s="11">
        <v>26</v>
      </c>
      <c r="G63" s="11">
        <v>4</v>
      </c>
      <c r="H63" s="1">
        <v>0</v>
      </c>
      <c r="I63" s="1">
        <v>1</v>
      </c>
      <c r="J63" s="2">
        <f t="shared" si="2"/>
        <v>31</v>
      </c>
      <c r="K63" s="27">
        <v>16506</v>
      </c>
      <c r="L63" s="2">
        <f aca="true" t="shared" si="5" ref="L63:L93">(K63/D$7*J63)</f>
        <v>16506</v>
      </c>
      <c r="M63" s="42">
        <f t="shared" si="3"/>
        <v>124</v>
      </c>
      <c r="N63" s="42">
        <v>0</v>
      </c>
      <c r="O63" s="27">
        <f t="shared" si="4"/>
        <v>16382</v>
      </c>
      <c r="P63" s="42"/>
      <c r="Q63" s="44" t="s">
        <v>31</v>
      </c>
      <c r="R63" s="76" t="s">
        <v>575</v>
      </c>
      <c r="S63" s="44" t="s">
        <v>576</v>
      </c>
      <c r="T63" s="44" t="s">
        <v>577</v>
      </c>
    </row>
    <row r="64" spans="1:20" s="28" customFormat="1" ht="19.5" customHeight="1">
      <c r="A64" s="21">
        <v>55</v>
      </c>
      <c r="B64" s="63">
        <v>2214874382</v>
      </c>
      <c r="C64" s="26" t="s">
        <v>544</v>
      </c>
      <c r="D64" s="26" t="s">
        <v>545</v>
      </c>
      <c r="E64" s="25" t="s">
        <v>167</v>
      </c>
      <c r="F64" s="11">
        <v>26</v>
      </c>
      <c r="G64" s="11">
        <v>4</v>
      </c>
      <c r="H64" s="1">
        <v>0</v>
      </c>
      <c r="I64" s="1">
        <v>1</v>
      </c>
      <c r="J64" s="2">
        <f t="shared" si="2"/>
        <v>31</v>
      </c>
      <c r="K64" s="27">
        <v>20019</v>
      </c>
      <c r="L64" s="2">
        <f t="shared" si="5"/>
        <v>20019</v>
      </c>
      <c r="M64" s="42">
        <f aca="true" t="shared" si="6" ref="M64:M78">ROUNDUP(L64*0.75%,0)</f>
        <v>151</v>
      </c>
      <c r="N64" s="42">
        <v>0</v>
      </c>
      <c r="O64" s="27">
        <f t="shared" si="4"/>
        <v>19868</v>
      </c>
      <c r="P64" s="42"/>
      <c r="Q64" s="44" t="s">
        <v>48</v>
      </c>
      <c r="R64" s="76" t="s">
        <v>578</v>
      </c>
      <c r="S64" s="44" t="s">
        <v>157</v>
      </c>
      <c r="T64" s="44" t="s">
        <v>579</v>
      </c>
    </row>
    <row r="65" spans="1:20" s="28" customFormat="1" ht="19.5" customHeight="1">
      <c r="A65" s="21">
        <v>56</v>
      </c>
      <c r="B65" s="63">
        <v>2214872510</v>
      </c>
      <c r="C65" s="26" t="s">
        <v>546</v>
      </c>
      <c r="D65" s="26" t="s">
        <v>547</v>
      </c>
      <c r="E65" s="25" t="s">
        <v>26</v>
      </c>
      <c r="F65" s="11">
        <v>26</v>
      </c>
      <c r="G65" s="11">
        <v>4</v>
      </c>
      <c r="H65" s="1">
        <v>0</v>
      </c>
      <c r="I65" s="1">
        <v>1</v>
      </c>
      <c r="J65" s="2">
        <f t="shared" si="2"/>
        <v>31</v>
      </c>
      <c r="K65" s="27">
        <v>16506</v>
      </c>
      <c r="L65" s="2">
        <f t="shared" si="5"/>
        <v>16506</v>
      </c>
      <c r="M65" s="42">
        <f t="shared" si="6"/>
        <v>124</v>
      </c>
      <c r="N65" s="42">
        <v>0</v>
      </c>
      <c r="O65" s="27">
        <f t="shared" si="4"/>
        <v>16382</v>
      </c>
      <c r="P65" s="42"/>
      <c r="Q65" s="44" t="s">
        <v>29</v>
      </c>
      <c r="R65" s="76" t="s">
        <v>580</v>
      </c>
      <c r="S65" s="44" t="s">
        <v>581</v>
      </c>
      <c r="T65" s="44" t="s">
        <v>582</v>
      </c>
    </row>
    <row r="66" spans="1:20" s="28" customFormat="1" ht="19.5" customHeight="1">
      <c r="A66" s="21">
        <v>57</v>
      </c>
      <c r="B66" s="63">
        <v>2214873411</v>
      </c>
      <c r="C66" s="26" t="s">
        <v>550</v>
      </c>
      <c r="D66" s="26" t="s">
        <v>551</v>
      </c>
      <c r="E66" s="25" t="s">
        <v>26</v>
      </c>
      <c r="F66" s="11">
        <v>17</v>
      </c>
      <c r="G66" s="11">
        <v>3</v>
      </c>
      <c r="H66" s="1">
        <v>1</v>
      </c>
      <c r="I66" s="1">
        <v>1</v>
      </c>
      <c r="J66" s="2">
        <f t="shared" si="2"/>
        <v>22</v>
      </c>
      <c r="K66" s="27">
        <v>16506</v>
      </c>
      <c r="L66" s="2">
        <f t="shared" si="5"/>
        <v>11713.93548387097</v>
      </c>
      <c r="M66" s="42">
        <f t="shared" si="6"/>
        <v>88</v>
      </c>
      <c r="N66" s="42">
        <v>0</v>
      </c>
      <c r="O66" s="27">
        <f t="shared" si="4"/>
        <v>11625.93548387097</v>
      </c>
      <c r="P66" s="42"/>
      <c r="Q66" s="44" t="s">
        <v>59</v>
      </c>
      <c r="R66" s="76" t="s">
        <v>641</v>
      </c>
      <c r="S66" s="44" t="s">
        <v>639</v>
      </c>
      <c r="T66" s="44" t="s">
        <v>640</v>
      </c>
    </row>
    <row r="67" spans="1:20" s="41" customFormat="1" ht="19.5" customHeight="1">
      <c r="A67" s="21">
        <v>58</v>
      </c>
      <c r="B67" s="71">
        <v>2214476132</v>
      </c>
      <c r="C67" s="35" t="s">
        <v>125</v>
      </c>
      <c r="D67" s="35" t="s">
        <v>138</v>
      </c>
      <c r="E67" s="34" t="s">
        <v>26</v>
      </c>
      <c r="F67" s="11">
        <v>26</v>
      </c>
      <c r="G67" s="11">
        <v>4</v>
      </c>
      <c r="H67" s="1">
        <v>0</v>
      </c>
      <c r="I67" s="1">
        <v>1</v>
      </c>
      <c r="J67" s="2">
        <f t="shared" si="2"/>
        <v>31</v>
      </c>
      <c r="K67" s="38">
        <v>16506</v>
      </c>
      <c r="L67" s="2">
        <f t="shared" si="5"/>
        <v>16506</v>
      </c>
      <c r="M67" s="37">
        <f t="shared" si="6"/>
        <v>124</v>
      </c>
      <c r="N67" s="37">
        <v>800</v>
      </c>
      <c r="O67" s="38">
        <f t="shared" si="4"/>
        <v>15582</v>
      </c>
      <c r="P67" s="37"/>
      <c r="Q67" s="44" t="s">
        <v>45</v>
      </c>
      <c r="R67" s="76" t="s">
        <v>191</v>
      </c>
      <c r="S67" s="44" t="s">
        <v>73</v>
      </c>
      <c r="T67" s="44" t="s">
        <v>74</v>
      </c>
    </row>
    <row r="68" spans="1:20" s="28" customFormat="1" ht="19.5" customHeight="1">
      <c r="A68" s="21">
        <v>59</v>
      </c>
      <c r="B68" s="63">
        <v>2214765991</v>
      </c>
      <c r="C68" s="26" t="s">
        <v>264</v>
      </c>
      <c r="D68" s="26" t="s">
        <v>265</v>
      </c>
      <c r="E68" s="25" t="s">
        <v>266</v>
      </c>
      <c r="F68" s="11">
        <v>26</v>
      </c>
      <c r="G68" s="11">
        <v>4</v>
      </c>
      <c r="H68" s="1">
        <v>0</v>
      </c>
      <c r="I68" s="1">
        <v>1</v>
      </c>
      <c r="J68" s="2">
        <f t="shared" si="2"/>
        <v>31</v>
      </c>
      <c r="K68" s="27">
        <v>20019</v>
      </c>
      <c r="L68" s="2">
        <f t="shared" si="5"/>
        <v>20019</v>
      </c>
      <c r="M68" s="42">
        <f t="shared" si="6"/>
        <v>151</v>
      </c>
      <c r="N68" s="42">
        <v>0</v>
      </c>
      <c r="O68" s="27">
        <f t="shared" si="4"/>
        <v>19868</v>
      </c>
      <c r="P68" s="42"/>
      <c r="Q68" s="44" t="s">
        <v>31</v>
      </c>
      <c r="R68" s="76" t="s">
        <v>274</v>
      </c>
      <c r="S68" s="44" t="s">
        <v>275</v>
      </c>
      <c r="T68" s="44" t="s">
        <v>276</v>
      </c>
    </row>
    <row r="69" spans="1:20" s="28" customFormat="1" ht="19.5" customHeight="1">
      <c r="A69" s="21">
        <v>60</v>
      </c>
      <c r="B69" s="63">
        <v>2214585639</v>
      </c>
      <c r="C69" s="26" t="s">
        <v>598</v>
      </c>
      <c r="D69" s="26" t="s">
        <v>599</v>
      </c>
      <c r="E69" s="25" t="s">
        <v>26</v>
      </c>
      <c r="F69" s="11">
        <v>25</v>
      </c>
      <c r="G69" s="11">
        <v>4</v>
      </c>
      <c r="H69" s="1">
        <v>1</v>
      </c>
      <c r="I69" s="1">
        <v>1</v>
      </c>
      <c r="J69" s="2">
        <f t="shared" si="2"/>
        <v>31</v>
      </c>
      <c r="K69" s="27">
        <v>16506</v>
      </c>
      <c r="L69" s="2">
        <f t="shared" si="5"/>
        <v>16506</v>
      </c>
      <c r="M69" s="42">
        <f t="shared" si="6"/>
        <v>124</v>
      </c>
      <c r="N69" s="42">
        <v>0</v>
      </c>
      <c r="O69" s="27">
        <f t="shared" si="4"/>
        <v>16382</v>
      </c>
      <c r="P69" s="42"/>
      <c r="Q69" s="44" t="s">
        <v>59</v>
      </c>
      <c r="R69" s="76" t="s">
        <v>605</v>
      </c>
      <c r="S69" s="44" t="s">
        <v>184</v>
      </c>
      <c r="T69" s="44" t="s">
        <v>572</v>
      </c>
    </row>
    <row r="70" spans="1:20" s="28" customFormat="1" ht="19.5" customHeight="1">
      <c r="A70" s="21">
        <v>61</v>
      </c>
      <c r="B70" s="63">
        <v>2214889152</v>
      </c>
      <c r="C70" s="26" t="s">
        <v>472</v>
      </c>
      <c r="D70" s="26" t="s">
        <v>600</v>
      </c>
      <c r="E70" s="25" t="s">
        <v>26</v>
      </c>
      <c r="F70" s="11">
        <v>26</v>
      </c>
      <c r="G70" s="11">
        <v>4</v>
      </c>
      <c r="H70" s="1">
        <v>0</v>
      </c>
      <c r="I70" s="1">
        <v>1</v>
      </c>
      <c r="J70" s="2">
        <f t="shared" si="2"/>
        <v>31</v>
      </c>
      <c r="K70" s="27">
        <v>16506</v>
      </c>
      <c r="L70" s="2">
        <f t="shared" si="5"/>
        <v>16506</v>
      </c>
      <c r="M70" s="42">
        <f t="shared" si="6"/>
        <v>124</v>
      </c>
      <c r="N70" s="42">
        <v>0</v>
      </c>
      <c r="O70" s="27">
        <f t="shared" si="4"/>
        <v>16382</v>
      </c>
      <c r="P70" s="42"/>
      <c r="Q70" s="44" t="s">
        <v>48</v>
      </c>
      <c r="R70" s="76" t="s">
        <v>606</v>
      </c>
      <c r="S70" s="44" t="s">
        <v>89</v>
      </c>
      <c r="T70" s="44" t="s">
        <v>559</v>
      </c>
    </row>
    <row r="71" spans="1:20" s="28" customFormat="1" ht="19.5" customHeight="1">
      <c r="A71" s="21">
        <v>62</v>
      </c>
      <c r="B71" s="63">
        <v>2214889159</v>
      </c>
      <c r="C71" s="26" t="s">
        <v>601</v>
      </c>
      <c r="D71" s="26" t="s">
        <v>602</v>
      </c>
      <c r="E71" s="25" t="s">
        <v>26</v>
      </c>
      <c r="F71" s="11">
        <v>26</v>
      </c>
      <c r="G71" s="11">
        <v>4</v>
      </c>
      <c r="H71" s="1">
        <v>0</v>
      </c>
      <c r="I71" s="1">
        <v>1</v>
      </c>
      <c r="J71" s="2">
        <f t="shared" si="2"/>
        <v>31</v>
      </c>
      <c r="K71" s="27">
        <v>16506</v>
      </c>
      <c r="L71" s="2">
        <f t="shared" si="5"/>
        <v>16506</v>
      </c>
      <c r="M71" s="42">
        <f t="shared" si="6"/>
        <v>124</v>
      </c>
      <c r="N71" s="42">
        <v>0</v>
      </c>
      <c r="O71" s="27">
        <f t="shared" si="4"/>
        <v>16382</v>
      </c>
      <c r="P71" s="42"/>
      <c r="Q71" s="44" t="s">
        <v>434</v>
      </c>
      <c r="R71" s="76" t="s">
        <v>607</v>
      </c>
      <c r="S71" s="44" t="s">
        <v>44</v>
      </c>
      <c r="T71" s="44" t="s">
        <v>567</v>
      </c>
    </row>
    <row r="72" spans="1:20" s="28" customFormat="1" ht="19.5" customHeight="1">
      <c r="A72" s="21">
        <v>63</v>
      </c>
      <c r="B72" s="63">
        <v>2214633960</v>
      </c>
      <c r="C72" s="26" t="s">
        <v>603</v>
      </c>
      <c r="D72" s="26" t="s">
        <v>604</v>
      </c>
      <c r="E72" s="25" t="s">
        <v>26</v>
      </c>
      <c r="F72" s="11">
        <v>26</v>
      </c>
      <c r="G72" s="11">
        <v>4</v>
      </c>
      <c r="H72" s="1">
        <v>0</v>
      </c>
      <c r="I72" s="1">
        <v>1</v>
      </c>
      <c r="J72" s="2">
        <f t="shared" si="2"/>
        <v>31</v>
      </c>
      <c r="K72" s="27">
        <v>16506</v>
      </c>
      <c r="L72" s="2">
        <f t="shared" si="5"/>
        <v>16506</v>
      </c>
      <c r="M72" s="42">
        <f t="shared" si="6"/>
        <v>124</v>
      </c>
      <c r="N72" s="42">
        <v>0</v>
      </c>
      <c r="O72" s="27">
        <f t="shared" si="4"/>
        <v>16382</v>
      </c>
      <c r="P72" s="42"/>
      <c r="Q72" s="44" t="s">
        <v>29</v>
      </c>
      <c r="R72" s="76" t="s">
        <v>608</v>
      </c>
      <c r="S72" s="44" t="s">
        <v>609</v>
      </c>
      <c r="T72" s="44" t="s">
        <v>610</v>
      </c>
    </row>
    <row r="73" spans="1:20" s="28" customFormat="1" ht="19.5" customHeight="1">
      <c r="A73" s="21">
        <v>64</v>
      </c>
      <c r="B73" s="63">
        <v>2214393976</v>
      </c>
      <c r="C73" s="26" t="s">
        <v>262</v>
      </c>
      <c r="D73" s="26" t="s">
        <v>263</v>
      </c>
      <c r="E73" s="25" t="s">
        <v>26</v>
      </c>
      <c r="F73" s="11">
        <v>23</v>
      </c>
      <c r="G73" s="11">
        <v>4</v>
      </c>
      <c r="H73" s="1">
        <v>1</v>
      </c>
      <c r="I73" s="1">
        <v>1</v>
      </c>
      <c r="J73" s="2">
        <f t="shared" si="2"/>
        <v>29</v>
      </c>
      <c r="K73" s="27">
        <v>16506</v>
      </c>
      <c r="L73" s="2">
        <f t="shared" si="5"/>
        <v>15441.09677419355</v>
      </c>
      <c r="M73" s="42">
        <f t="shared" si="6"/>
        <v>116</v>
      </c>
      <c r="N73" s="42">
        <v>0</v>
      </c>
      <c r="O73" s="27">
        <f t="shared" si="4"/>
        <v>15325.09677419355</v>
      </c>
      <c r="P73" s="42"/>
      <c r="Q73" s="44" t="s">
        <v>48</v>
      </c>
      <c r="R73" s="76" t="s">
        <v>270</v>
      </c>
      <c r="S73" s="44" t="s">
        <v>271</v>
      </c>
      <c r="T73" s="44" t="s">
        <v>272</v>
      </c>
    </row>
    <row r="74" spans="1:20" s="28" customFormat="1" ht="19.5" customHeight="1">
      <c r="A74" s="21">
        <v>65</v>
      </c>
      <c r="B74" s="63">
        <v>2214885928</v>
      </c>
      <c r="C74" s="26" t="s">
        <v>611</v>
      </c>
      <c r="D74" s="26" t="s">
        <v>612</v>
      </c>
      <c r="E74" s="25" t="s">
        <v>26</v>
      </c>
      <c r="F74" s="11">
        <v>24</v>
      </c>
      <c r="G74" s="11">
        <v>4</v>
      </c>
      <c r="H74" s="1">
        <v>1</v>
      </c>
      <c r="I74" s="1">
        <v>1</v>
      </c>
      <c r="J74" s="2">
        <f t="shared" si="2"/>
        <v>30</v>
      </c>
      <c r="K74" s="27">
        <v>16506</v>
      </c>
      <c r="L74" s="2">
        <f t="shared" si="5"/>
        <v>15973.548387096776</v>
      </c>
      <c r="M74" s="42">
        <f t="shared" si="6"/>
        <v>120</v>
      </c>
      <c r="N74" s="42">
        <v>0</v>
      </c>
      <c r="O74" s="27">
        <f t="shared" si="4"/>
        <v>15853.548387096776</v>
      </c>
      <c r="P74" s="42"/>
      <c r="Q74" s="44" t="s">
        <v>59</v>
      </c>
      <c r="R74" s="76" t="s">
        <v>621</v>
      </c>
      <c r="S74" s="44" t="s">
        <v>622</v>
      </c>
      <c r="T74" s="44" t="s">
        <v>623</v>
      </c>
    </row>
    <row r="75" spans="1:20" s="28" customFormat="1" ht="19.5" customHeight="1">
      <c r="A75" s="21">
        <v>66</v>
      </c>
      <c r="B75" s="63">
        <v>2214889151</v>
      </c>
      <c r="C75" s="26" t="s">
        <v>613</v>
      </c>
      <c r="D75" s="26" t="s">
        <v>614</v>
      </c>
      <c r="E75" s="25" t="s">
        <v>26</v>
      </c>
      <c r="F75" s="11">
        <v>25</v>
      </c>
      <c r="G75" s="11">
        <v>4</v>
      </c>
      <c r="H75" s="1">
        <v>2</v>
      </c>
      <c r="I75" s="1">
        <v>0</v>
      </c>
      <c r="J75" s="2">
        <f aca="true" t="shared" si="7" ref="J75:J93">I75+H75+G75+F75</f>
        <v>31</v>
      </c>
      <c r="K75" s="27">
        <v>16506</v>
      </c>
      <c r="L75" s="2">
        <f t="shared" si="5"/>
        <v>16506</v>
      </c>
      <c r="M75" s="42">
        <f t="shared" si="6"/>
        <v>124</v>
      </c>
      <c r="N75" s="42">
        <v>0</v>
      </c>
      <c r="O75" s="27">
        <f t="shared" si="4"/>
        <v>16382</v>
      </c>
      <c r="P75" s="42"/>
      <c r="Q75" s="44" t="s">
        <v>62</v>
      </c>
      <c r="R75" s="76" t="s">
        <v>624</v>
      </c>
      <c r="S75" s="44" t="s">
        <v>625</v>
      </c>
      <c r="T75" s="44" t="s">
        <v>626</v>
      </c>
    </row>
    <row r="76" spans="1:20" s="28" customFormat="1" ht="19.5" customHeight="1">
      <c r="A76" s="21">
        <v>67</v>
      </c>
      <c r="B76" s="63">
        <v>2214889162</v>
      </c>
      <c r="C76" s="26" t="s">
        <v>615</v>
      </c>
      <c r="D76" s="26" t="s">
        <v>616</v>
      </c>
      <c r="E76" s="25" t="s">
        <v>26</v>
      </c>
      <c r="F76" s="11">
        <v>21</v>
      </c>
      <c r="G76" s="11">
        <v>3</v>
      </c>
      <c r="H76" s="1">
        <v>0</v>
      </c>
      <c r="I76" s="1">
        <v>1</v>
      </c>
      <c r="J76" s="2">
        <f t="shared" si="7"/>
        <v>25</v>
      </c>
      <c r="K76" s="27">
        <v>16506</v>
      </c>
      <c r="L76" s="2">
        <f t="shared" si="5"/>
        <v>13311.290322580646</v>
      </c>
      <c r="M76" s="42">
        <f t="shared" si="6"/>
        <v>100</v>
      </c>
      <c r="N76" s="42">
        <v>0</v>
      </c>
      <c r="O76" s="27">
        <f t="shared" si="4"/>
        <v>13211.290322580646</v>
      </c>
      <c r="P76" s="42"/>
      <c r="Q76" s="44" t="s">
        <v>48</v>
      </c>
      <c r="R76" s="76" t="s">
        <v>627</v>
      </c>
      <c r="S76" s="44" t="s">
        <v>628</v>
      </c>
      <c r="T76" s="44" t="s">
        <v>629</v>
      </c>
    </row>
    <row r="77" spans="1:20" s="28" customFormat="1" ht="19.5" customHeight="1">
      <c r="A77" s="21">
        <v>68</v>
      </c>
      <c r="B77" s="63">
        <v>2214646822</v>
      </c>
      <c r="C77" s="26" t="s">
        <v>617</v>
      </c>
      <c r="D77" s="26" t="s">
        <v>618</v>
      </c>
      <c r="E77" s="25" t="s">
        <v>26</v>
      </c>
      <c r="F77" s="11">
        <v>26</v>
      </c>
      <c r="G77" s="11">
        <v>4</v>
      </c>
      <c r="H77" s="1">
        <v>0</v>
      </c>
      <c r="I77" s="1">
        <v>1</v>
      </c>
      <c r="J77" s="2">
        <f t="shared" si="7"/>
        <v>31</v>
      </c>
      <c r="K77" s="27">
        <v>16506</v>
      </c>
      <c r="L77" s="2">
        <f t="shared" si="5"/>
        <v>16506</v>
      </c>
      <c r="M77" s="42">
        <f t="shared" si="6"/>
        <v>124</v>
      </c>
      <c r="N77" s="42">
        <v>0</v>
      </c>
      <c r="O77" s="27">
        <f t="shared" si="4"/>
        <v>16382</v>
      </c>
      <c r="P77" s="42"/>
      <c r="Q77" s="44" t="s">
        <v>57</v>
      </c>
      <c r="R77" s="76" t="s">
        <v>630</v>
      </c>
      <c r="S77" s="44" t="s">
        <v>631</v>
      </c>
      <c r="T77" s="44" t="s">
        <v>632</v>
      </c>
    </row>
    <row r="78" spans="1:20" s="28" customFormat="1" ht="19.5" customHeight="1">
      <c r="A78" s="21">
        <v>69</v>
      </c>
      <c r="B78" s="63">
        <v>2214518712</v>
      </c>
      <c r="C78" s="26" t="s">
        <v>619</v>
      </c>
      <c r="D78" s="26" t="s">
        <v>620</v>
      </c>
      <c r="E78" s="25" t="s">
        <v>26</v>
      </c>
      <c r="F78" s="11">
        <v>26</v>
      </c>
      <c r="G78" s="11">
        <v>4</v>
      </c>
      <c r="H78" s="1">
        <v>0</v>
      </c>
      <c r="I78" s="1">
        <v>1</v>
      </c>
      <c r="J78" s="2">
        <f t="shared" si="7"/>
        <v>31</v>
      </c>
      <c r="K78" s="27">
        <v>16506</v>
      </c>
      <c r="L78" s="2">
        <f t="shared" si="5"/>
        <v>16506</v>
      </c>
      <c r="M78" s="42">
        <f t="shared" si="6"/>
        <v>124</v>
      </c>
      <c r="N78" s="42">
        <v>0</v>
      </c>
      <c r="O78" s="27">
        <f t="shared" si="4"/>
        <v>16382</v>
      </c>
      <c r="P78" s="42"/>
      <c r="Q78" s="44" t="s">
        <v>48</v>
      </c>
      <c r="R78" s="76" t="s">
        <v>633</v>
      </c>
      <c r="S78" s="44" t="s">
        <v>634</v>
      </c>
      <c r="T78" s="44" t="s">
        <v>629</v>
      </c>
    </row>
    <row r="79" spans="1:20" s="28" customFormat="1" ht="19.5" customHeight="1">
      <c r="A79" s="21">
        <v>70</v>
      </c>
      <c r="B79" s="63">
        <v>2214791437</v>
      </c>
      <c r="C79" s="26" t="s">
        <v>643</v>
      </c>
      <c r="D79" s="26" t="s">
        <v>644</v>
      </c>
      <c r="E79" s="25" t="s">
        <v>26</v>
      </c>
      <c r="F79" s="11">
        <v>23</v>
      </c>
      <c r="G79" s="11">
        <v>3</v>
      </c>
      <c r="H79" s="1">
        <v>1</v>
      </c>
      <c r="I79" s="1">
        <v>0</v>
      </c>
      <c r="J79" s="2">
        <f t="shared" si="7"/>
        <v>27</v>
      </c>
      <c r="K79" s="27">
        <v>16506</v>
      </c>
      <c r="L79" s="2">
        <f t="shared" si="5"/>
        <v>14376.193548387098</v>
      </c>
      <c r="M79" s="42">
        <f aca="true" t="shared" si="8" ref="M79:M93">ROUNDUP(L79*0.75%,0)</f>
        <v>108</v>
      </c>
      <c r="N79" s="42">
        <v>0</v>
      </c>
      <c r="O79" s="27">
        <f aca="true" t="shared" si="9" ref="O79:O93">L79-M79-N79</f>
        <v>14268.193548387098</v>
      </c>
      <c r="P79" s="42"/>
      <c r="Q79" s="44" t="s">
        <v>48</v>
      </c>
      <c r="R79" s="76" t="s">
        <v>670</v>
      </c>
      <c r="S79" s="44" t="s">
        <v>63</v>
      </c>
      <c r="T79" s="44" t="s">
        <v>671</v>
      </c>
    </row>
    <row r="80" spans="1:20" s="28" customFormat="1" ht="19.5" customHeight="1">
      <c r="A80" s="21">
        <v>71</v>
      </c>
      <c r="B80" s="63">
        <v>2214894641</v>
      </c>
      <c r="C80" s="26" t="s">
        <v>645</v>
      </c>
      <c r="D80" s="26" t="s">
        <v>203</v>
      </c>
      <c r="E80" s="25" t="s">
        <v>26</v>
      </c>
      <c r="F80" s="11">
        <v>27</v>
      </c>
      <c r="G80" s="11">
        <v>4</v>
      </c>
      <c r="H80" s="1">
        <v>0</v>
      </c>
      <c r="I80" s="1">
        <v>0</v>
      </c>
      <c r="J80" s="2">
        <f t="shared" si="7"/>
        <v>31</v>
      </c>
      <c r="K80" s="27">
        <v>16506</v>
      </c>
      <c r="L80" s="2">
        <f t="shared" si="5"/>
        <v>16506</v>
      </c>
      <c r="M80" s="42">
        <f t="shared" si="8"/>
        <v>124</v>
      </c>
      <c r="N80" s="42">
        <v>0</v>
      </c>
      <c r="O80" s="27">
        <f t="shared" si="9"/>
        <v>16382</v>
      </c>
      <c r="P80" s="42"/>
      <c r="Q80" s="44" t="s">
        <v>59</v>
      </c>
      <c r="R80" s="76" t="s">
        <v>672</v>
      </c>
      <c r="S80" s="44" t="s">
        <v>673</v>
      </c>
      <c r="T80" s="44" t="s">
        <v>674</v>
      </c>
    </row>
    <row r="81" spans="1:20" s="28" customFormat="1" ht="19.5" customHeight="1">
      <c r="A81" s="21">
        <v>72</v>
      </c>
      <c r="B81" s="63">
        <v>2214894647</v>
      </c>
      <c r="C81" s="26" t="s">
        <v>646</v>
      </c>
      <c r="D81" s="26" t="s">
        <v>647</v>
      </c>
      <c r="E81" s="25" t="s">
        <v>26</v>
      </c>
      <c r="F81" s="11">
        <v>25</v>
      </c>
      <c r="G81" s="11">
        <v>4</v>
      </c>
      <c r="H81" s="1">
        <v>0</v>
      </c>
      <c r="I81" s="1">
        <v>0</v>
      </c>
      <c r="J81" s="2">
        <f t="shared" si="7"/>
        <v>29</v>
      </c>
      <c r="K81" s="27">
        <v>16506</v>
      </c>
      <c r="L81" s="2">
        <f t="shared" si="5"/>
        <v>15441.09677419355</v>
      </c>
      <c r="M81" s="42">
        <f t="shared" si="8"/>
        <v>116</v>
      </c>
      <c r="N81" s="42">
        <v>0</v>
      </c>
      <c r="O81" s="27">
        <f t="shared" si="9"/>
        <v>15325.09677419355</v>
      </c>
      <c r="P81" s="42"/>
      <c r="Q81" s="44" t="s">
        <v>59</v>
      </c>
      <c r="R81" s="76" t="s">
        <v>675</v>
      </c>
      <c r="S81" s="44" t="s">
        <v>157</v>
      </c>
      <c r="T81" s="44" t="s">
        <v>676</v>
      </c>
    </row>
    <row r="82" spans="1:20" s="28" customFormat="1" ht="19.5" customHeight="1">
      <c r="A82" s="21">
        <v>73</v>
      </c>
      <c r="B82" s="63">
        <v>2214895175</v>
      </c>
      <c r="C82" s="26" t="s">
        <v>648</v>
      </c>
      <c r="D82" s="26" t="s">
        <v>649</v>
      </c>
      <c r="E82" s="25" t="s">
        <v>26</v>
      </c>
      <c r="F82" s="11">
        <v>25</v>
      </c>
      <c r="G82" s="11">
        <v>4</v>
      </c>
      <c r="H82" s="1">
        <v>0</v>
      </c>
      <c r="I82" s="1">
        <v>0</v>
      </c>
      <c r="J82" s="2">
        <f t="shared" si="7"/>
        <v>29</v>
      </c>
      <c r="K82" s="27">
        <v>16506</v>
      </c>
      <c r="L82" s="2">
        <f t="shared" si="5"/>
        <v>15441.09677419355</v>
      </c>
      <c r="M82" s="42">
        <f t="shared" si="8"/>
        <v>116</v>
      </c>
      <c r="N82" s="42">
        <v>0</v>
      </c>
      <c r="O82" s="27">
        <f t="shared" si="9"/>
        <v>15325.09677419355</v>
      </c>
      <c r="P82" s="42"/>
      <c r="Q82" s="44" t="s">
        <v>62</v>
      </c>
      <c r="R82" s="76" t="s">
        <v>677</v>
      </c>
      <c r="S82" s="44" t="s">
        <v>678</v>
      </c>
      <c r="T82" s="44" t="s">
        <v>679</v>
      </c>
    </row>
    <row r="83" spans="1:20" s="28" customFormat="1" ht="19.5" customHeight="1">
      <c r="A83" s="21">
        <v>74</v>
      </c>
      <c r="B83" s="63">
        <v>2214895152</v>
      </c>
      <c r="C83" s="26" t="s">
        <v>650</v>
      </c>
      <c r="D83" s="26" t="s">
        <v>651</v>
      </c>
      <c r="E83" s="25" t="s">
        <v>167</v>
      </c>
      <c r="F83" s="11">
        <v>26</v>
      </c>
      <c r="G83" s="11">
        <v>4</v>
      </c>
      <c r="H83" s="1">
        <v>0</v>
      </c>
      <c r="I83" s="1">
        <v>1</v>
      </c>
      <c r="J83" s="2">
        <f t="shared" si="7"/>
        <v>31</v>
      </c>
      <c r="K83" s="27">
        <v>18187</v>
      </c>
      <c r="L83" s="2">
        <f t="shared" si="5"/>
        <v>18187</v>
      </c>
      <c r="M83" s="42">
        <f t="shared" si="8"/>
        <v>137</v>
      </c>
      <c r="N83" s="42">
        <v>0</v>
      </c>
      <c r="O83" s="27">
        <f t="shared" si="9"/>
        <v>18050</v>
      </c>
      <c r="P83" s="42"/>
      <c r="Q83" s="44" t="s">
        <v>389</v>
      </c>
      <c r="R83" s="76" t="s">
        <v>680</v>
      </c>
      <c r="S83" s="44" t="s">
        <v>681</v>
      </c>
      <c r="T83" s="44" t="s">
        <v>682</v>
      </c>
    </row>
    <row r="84" spans="1:20" s="28" customFormat="1" ht="19.5" customHeight="1">
      <c r="A84" s="21">
        <v>75</v>
      </c>
      <c r="B84" s="63">
        <v>2214895155</v>
      </c>
      <c r="C84" s="26" t="s">
        <v>652</v>
      </c>
      <c r="D84" s="26" t="s">
        <v>653</v>
      </c>
      <c r="E84" s="25" t="s">
        <v>167</v>
      </c>
      <c r="F84" s="11">
        <v>26</v>
      </c>
      <c r="G84" s="11">
        <v>4</v>
      </c>
      <c r="H84" s="1">
        <v>0</v>
      </c>
      <c r="I84" s="1">
        <v>1</v>
      </c>
      <c r="J84" s="2">
        <f t="shared" si="7"/>
        <v>31</v>
      </c>
      <c r="K84" s="27">
        <v>20019</v>
      </c>
      <c r="L84" s="2">
        <f t="shared" si="5"/>
        <v>20019</v>
      </c>
      <c r="M84" s="42">
        <f t="shared" si="8"/>
        <v>151</v>
      </c>
      <c r="N84" s="42">
        <v>0</v>
      </c>
      <c r="O84" s="27">
        <f t="shared" si="9"/>
        <v>19868</v>
      </c>
      <c r="P84" s="42"/>
      <c r="Q84" s="44" t="s">
        <v>57</v>
      </c>
      <c r="R84" s="76" t="s">
        <v>683</v>
      </c>
      <c r="S84" s="44" t="s">
        <v>684</v>
      </c>
      <c r="T84" s="44" t="s">
        <v>685</v>
      </c>
    </row>
    <row r="85" spans="1:20" s="28" customFormat="1" ht="19.5" customHeight="1">
      <c r="A85" s="21">
        <v>76</v>
      </c>
      <c r="B85" s="63">
        <v>2214895161</v>
      </c>
      <c r="C85" s="26" t="s">
        <v>27</v>
      </c>
      <c r="D85" s="26" t="s">
        <v>654</v>
      </c>
      <c r="E85" s="25" t="s">
        <v>87</v>
      </c>
      <c r="F85" s="11">
        <v>26</v>
      </c>
      <c r="G85" s="11">
        <v>4</v>
      </c>
      <c r="H85" s="1">
        <v>0</v>
      </c>
      <c r="I85" s="1">
        <v>1</v>
      </c>
      <c r="J85" s="2">
        <f t="shared" si="7"/>
        <v>31</v>
      </c>
      <c r="K85" s="27">
        <v>18187</v>
      </c>
      <c r="L85" s="2">
        <f t="shared" si="5"/>
        <v>18187</v>
      </c>
      <c r="M85" s="42">
        <f t="shared" si="8"/>
        <v>137</v>
      </c>
      <c r="N85" s="42">
        <v>0</v>
      </c>
      <c r="O85" s="27">
        <f t="shared" si="9"/>
        <v>18050</v>
      </c>
      <c r="P85" s="42"/>
      <c r="Q85" s="44" t="s">
        <v>41</v>
      </c>
      <c r="R85" s="76" t="s">
        <v>686</v>
      </c>
      <c r="S85" s="44" t="s">
        <v>687</v>
      </c>
      <c r="T85" s="44" t="s">
        <v>688</v>
      </c>
    </row>
    <row r="86" spans="1:20" s="28" customFormat="1" ht="19.5" customHeight="1">
      <c r="A86" s="21">
        <v>77</v>
      </c>
      <c r="B86" s="63">
        <v>2214895163</v>
      </c>
      <c r="C86" s="26" t="s">
        <v>655</v>
      </c>
      <c r="D86" s="26" t="s">
        <v>656</v>
      </c>
      <c r="E86" s="25" t="s">
        <v>87</v>
      </c>
      <c r="F86" s="11">
        <v>26</v>
      </c>
      <c r="G86" s="11">
        <v>4</v>
      </c>
      <c r="H86" s="1">
        <v>0</v>
      </c>
      <c r="I86" s="1">
        <v>1</v>
      </c>
      <c r="J86" s="2">
        <f t="shared" si="7"/>
        <v>31</v>
      </c>
      <c r="K86" s="27">
        <v>18187</v>
      </c>
      <c r="L86" s="2">
        <f t="shared" si="5"/>
        <v>18187</v>
      </c>
      <c r="M86" s="42">
        <f t="shared" si="8"/>
        <v>137</v>
      </c>
      <c r="N86" s="42">
        <v>0</v>
      </c>
      <c r="O86" s="27">
        <f t="shared" si="9"/>
        <v>18050</v>
      </c>
      <c r="P86" s="42"/>
      <c r="Q86" s="44" t="s">
        <v>41</v>
      </c>
      <c r="R86" s="76" t="s">
        <v>689</v>
      </c>
      <c r="S86" s="44" t="s">
        <v>690</v>
      </c>
      <c r="T86" s="44" t="s">
        <v>228</v>
      </c>
    </row>
    <row r="87" spans="1:20" s="28" customFormat="1" ht="19.5" customHeight="1">
      <c r="A87" s="21">
        <v>78</v>
      </c>
      <c r="B87" s="63">
        <v>2214895169</v>
      </c>
      <c r="C87" s="26" t="s">
        <v>657</v>
      </c>
      <c r="D87" s="26" t="s">
        <v>658</v>
      </c>
      <c r="E87" s="25" t="s">
        <v>87</v>
      </c>
      <c r="F87" s="11">
        <v>27</v>
      </c>
      <c r="G87" s="11">
        <v>4</v>
      </c>
      <c r="H87" s="1">
        <v>0</v>
      </c>
      <c r="I87" s="1">
        <v>0</v>
      </c>
      <c r="J87" s="2">
        <f t="shared" si="7"/>
        <v>31</v>
      </c>
      <c r="K87" s="27">
        <v>18187</v>
      </c>
      <c r="L87" s="2">
        <f t="shared" si="5"/>
        <v>18187</v>
      </c>
      <c r="M87" s="42">
        <f t="shared" si="8"/>
        <v>137</v>
      </c>
      <c r="N87" s="42">
        <v>0</v>
      </c>
      <c r="O87" s="27">
        <f t="shared" si="9"/>
        <v>18050</v>
      </c>
      <c r="P87" s="42"/>
      <c r="Q87" s="44" t="s">
        <v>29</v>
      </c>
      <c r="R87" s="76" t="s">
        <v>691</v>
      </c>
      <c r="S87" s="44" t="s">
        <v>184</v>
      </c>
      <c r="T87" s="44" t="s">
        <v>300</v>
      </c>
    </row>
    <row r="88" spans="1:20" s="28" customFormat="1" ht="19.5" customHeight="1">
      <c r="A88" s="21">
        <v>79</v>
      </c>
      <c r="B88" s="63">
        <v>2214895171</v>
      </c>
      <c r="C88" s="26" t="s">
        <v>659</v>
      </c>
      <c r="D88" s="26" t="s">
        <v>660</v>
      </c>
      <c r="E88" s="25" t="s">
        <v>87</v>
      </c>
      <c r="F88" s="11">
        <v>26</v>
      </c>
      <c r="G88" s="11">
        <v>4</v>
      </c>
      <c r="H88" s="1">
        <v>0</v>
      </c>
      <c r="I88" s="1">
        <v>1</v>
      </c>
      <c r="J88" s="2">
        <f t="shared" si="7"/>
        <v>31</v>
      </c>
      <c r="K88" s="27">
        <v>18187</v>
      </c>
      <c r="L88" s="2">
        <f t="shared" si="5"/>
        <v>18187</v>
      </c>
      <c r="M88" s="42">
        <f t="shared" si="8"/>
        <v>137</v>
      </c>
      <c r="N88" s="42">
        <v>0</v>
      </c>
      <c r="O88" s="27">
        <f t="shared" si="9"/>
        <v>18050</v>
      </c>
      <c r="P88" s="42"/>
      <c r="Q88" s="44" t="s">
        <v>57</v>
      </c>
      <c r="R88" s="76" t="s">
        <v>692</v>
      </c>
      <c r="S88" s="44" t="s">
        <v>184</v>
      </c>
      <c r="T88" s="44" t="s">
        <v>161</v>
      </c>
    </row>
    <row r="89" spans="1:20" s="28" customFormat="1" ht="19.5" customHeight="1">
      <c r="A89" s="21">
        <v>80</v>
      </c>
      <c r="B89" s="63">
        <v>2214900463</v>
      </c>
      <c r="C89" s="26" t="s">
        <v>661</v>
      </c>
      <c r="D89" s="26" t="s">
        <v>662</v>
      </c>
      <c r="E89" s="25" t="s">
        <v>87</v>
      </c>
      <c r="F89" s="11">
        <v>26</v>
      </c>
      <c r="G89" s="11">
        <v>4</v>
      </c>
      <c r="H89" s="1">
        <v>0</v>
      </c>
      <c r="I89" s="1">
        <v>1</v>
      </c>
      <c r="J89" s="2">
        <f t="shared" si="7"/>
        <v>31</v>
      </c>
      <c r="K89" s="27">
        <v>18187</v>
      </c>
      <c r="L89" s="2">
        <f t="shared" si="5"/>
        <v>18187</v>
      </c>
      <c r="M89" s="42">
        <f t="shared" si="8"/>
        <v>137</v>
      </c>
      <c r="N89" s="42">
        <v>0</v>
      </c>
      <c r="O89" s="27">
        <f t="shared" si="9"/>
        <v>18050</v>
      </c>
      <c r="P89" s="42"/>
      <c r="Q89" s="44" t="s">
        <v>59</v>
      </c>
      <c r="R89" s="76" t="s">
        <v>693</v>
      </c>
      <c r="S89" s="44" t="s">
        <v>694</v>
      </c>
      <c r="T89" s="44" t="s">
        <v>261</v>
      </c>
    </row>
    <row r="90" spans="1:20" s="28" customFormat="1" ht="19.5" customHeight="1">
      <c r="A90" s="21">
        <v>81</v>
      </c>
      <c r="B90" s="63">
        <v>2214900468</v>
      </c>
      <c r="C90" s="26" t="s">
        <v>663</v>
      </c>
      <c r="D90" s="26" t="s">
        <v>664</v>
      </c>
      <c r="E90" s="25" t="s">
        <v>87</v>
      </c>
      <c r="F90" s="11">
        <v>25</v>
      </c>
      <c r="G90" s="11">
        <v>4</v>
      </c>
      <c r="H90" s="1">
        <v>1</v>
      </c>
      <c r="I90" s="1">
        <v>1</v>
      </c>
      <c r="J90" s="2">
        <f t="shared" si="7"/>
        <v>31</v>
      </c>
      <c r="K90" s="27">
        <v>18187</v>
      </c>
      <c r="L90" s="2">
        <f t="shared" si="5"/>
        <v>18187</v>
      </c>
      <c r="M90" s="42">
        <f t="shared" si="8"/>
        <v>137</v>
      </c>
      <c r="N90" s="42">
        <v>0</v>
      </c>
      <c r="O90" s="27">
        <f t="shared" si="9"/>
        <v>18050</v>
      </c>
      <c r="P90" s="42"/>
      <c r="Q90" s="44" t="s">
        <v>31</v>
      </c>
      <c r="R90" s="76" t="s">
        <v>695</v>
      </c>
      <c r="S90" s="44" t="s">
        <v>90</v>
      </c>
      <c r="T90" s="44" t="s">
        <v>305</v>
      </c>
    </row>
    <row r="91" spans="1:20" s="28" customFormat="1" ht="19.5" customHeight="1">
      <c r="A91" s="21">
        <v>82</v>
      </c>
      <c r="B91" s="63">
        <v>2214900473</v>
      </c>
      <c r="C91" s="26" t="s">
        <v>665</v>
      </c>
      <c r="D91" s="26" t="s">
        <v>666</v>
      </c>
      <c r="E91" s="25" t="s">
        <v>87</v>
      </c>
      <c r="F91" s="11">
        <v>26</v>
      </c>
      <c r="G91" s="11">
        <v>4</v>
      </c>
      <c r="H91" s="1">
        <v>0</v>
      </c>
      <c r="I91" s="1">
        <v>1</v>
      </c>
      <c r="J91" s="2">
        <f t="shared" si="7"/>
        <v>31</v>
      </c>
      <c r="K91" s="27">
        <v>18187</v>
      </c>
      <c r="L91" s="2">
        <f t="shared" si="5"/>
        <v>18187</v>
      </c>
      <c r="M91" s="42">
        <f t="shared" si="8"/>
        <v>137</v>
      </c>
      <c r="N91" s="42">
        <v>0</v>
      </c>
      <c r="O91" s="27">
        <f t="shared" si="9"/>
        <v>18050</v>
      </c>
      <c r="P91" s="42"/>
      <c r="Q91" s="44" t="s">
        <v>48</v>
      </c>
      <c r="R91" s="76" t="s">
        <v>696</v>
      </c>
      <c r="S91" s="44" t="s">
        <v>591</v>
      </c>
      <c r="T91" s="44" t="s">
        <v>697</v>
      </c>
    </row>
    <row r="92" spans="1:20" s="28" customFormat="1" ht="19.5" customHeight="1">
      <c r="A92" s="21">
        <v>83</v>
      </c>
      <c r="B92" s="63">
        <v>2214900476</v>
      </c>
      <c r="C92" s="26" t="s">
        <v>667</v>
      </c>
      <c r="D92" s="26" t="s">
        <v>668</v>
      </c>
      <c r="E92" s="25" t="s">
        <v>669</v>
      </c>
      <c r="F92" s="11">
        <v>24</v>
      </c>
      <c r="G92" s="11">
        <v>4</v>
      </c>
      <c r="H92" s="1">
        <v>1</v>
      </c>
      <c r="I92" s="1">
        <v>1</v>
      </c>
      <c r="J92" s="2">
        <f t="shared" si="7"/>
        <v>30</v>
      </c>
      <c r="K92" s="27">
        <v>20019</v>
      </c>
      <c r="L92" s="2">
        <f t="shared" si="5"/>
        <v>19373.225806451614</v>
      </c>
      <c r="M92" s="42">
        <f t="shared" si="8"/>
        <v>146</v>
      </c>
      <c r="N92" s="42">
        <v>0</v>
      </c>
      <c r="O92" s="27">
        <f t="shared" si="9"/>
        <v>19227.225806451614</v>
      </c>
      <c r="P92" s="42"/>
      <c r="Q92" s="44" t="s">
        <v>52</v>
      </c>
      <c r="R92" s="76" t="s">
        <v>698</v>
      </c>
      <c r="S92" s="44" t="s">
        <v>442</v>
      </c>
      <c r="T92" s="44" t="s">
        <v>443</v>
      </c>
    </row>
    <row r="93" spans="1:20" s="28" customFormat="1" ht="19.5" customHeight="1">
      <c r="A93" s="21">
        <v>84</v>
      </c>
      <c r="B93" s="63">
        <v>2214902707</v>
      </c>
      <c r="C93" s="26" t="s">
        <v>401</v>
      </c>
      <c r="D93" s="26" t="s">
        <v>135</v>
      </c>
      <c r="E93" s="25" t="s">
        <v>26</v>
      </c>
      <c r="F93" s="11">
        <v>11</v>
      </c>
      <c r="G93" s="11">
        <v>1</v>
      </c>
      <c r="H93" s="1">
        <v>0</v>
      </c>
      <c r="I93" s="1">
        <v>0</v>
      </c>
      <c r="J93" s="2">
        <f t="shared" si="7"/>
        <v>12</v>
      </c>
      <c r="K93" s="27">
        <v>16506</v>
      </c>
      <c r="L93" s="2">
        <f t="shared" si="5"/>
        <v>6389.41935483871</v>
      </c>
      <c r="M93" s="42">
        <f t="shared" si="8"/>
        <v>48</v>
      </c>
      <c r="N93" s="42">
        <v>0</v>
      </c>
      <c r="O93" s="27">
        <f t="shared" si="9"/>
        <v>6341.41935483871</v>
      </c>
      <c r="P93" s="42"/>
      <c r="Q93" s="44" t="s">
        <v>43</v>
      </c>
      <c r="R93" s="76" t="s">
        <v>699</v>
      </c>
      <c r="S93" s="44" t="s">
        <v>700</v>
      </c>
      <c r="T93" s="44" t="s">
        <v>701</v>
      </c>
    </row>
    <row r="94" spans="1:20" s="8" customFormat="1" ht="19.5" customHeight="1">
      <c r="A94" s="89" t="s">
        <v>3</v>
      </c>
      <c r="B94" s="89"/>
      <c r="C94" s="89"/>
      <c r="D94" s="74"/>
      <c r="E94" s="74"/>
      <c r="F94" s="58">
        <f>SUM(F10:F93)</f>
        <v>2051</v>
      </c>
      <c r="G94" s="58">
        <f aca="true" t="shared" si="10" ref="G94:N94">SUM(G10:G93)</f>
        <v>337</v>
      </c>
      <c r="H94" s="58">
        <f t="shared" si="10"/>
        <v>37</v>
      </c>
      <c r="I94" s="58">
        <f t="shared" si="10"/>
        <v>82</v>
      </c>
      <c r="J94" s="58">
        <f t="shared" si="10"/>
        <v>2507</v>
      </c>
      <c r="K94" s="58"/>
      <c r="L94" s="58">
        <f t="shared" si="10"/>
        <v>1400470.5483870965</v>
      </c>
      <c r="M94" s="58">
        <f t="shared" si="10"/>
        <v>10533</v>
      </c>
      <c r="N94" s="58">
        <f t="shared" si="10"/>
        <v>800</v>
      </c>
      <c r="O94" s="58">
        <f>SUM(O10:O93)</f>
        <v>1389137.5483870965</v>
      </c>
      <c r="P94" s="59"/>
      <c r="Q94" s="15"/>
      <c r="R94" s="70"/>
      <c r="S94" s="15"/>
      <c r="T94" s="15"/>
    </row>
    <row r="95" spans="17:20" ht="12.75">
      <c r="Q95" s="15"/>
      <c r="R95" s="70"/>
      <c r="S95" s="15"/>
      <c r="T95" s="15"/>
    </row>
    <row r="99" spans="3:6" ht="12.75">
      <c r="C99" s="52"/>
      <c r="D99" s="52"/>
      <c r="E99" s="52"/>
      <c r="F99" s="52"/>
    </row>
    <row r="100" spans="3:20" s="9" customFormat="1" ht="12.75">
      <c r="C100" s="52"/>
      <c r="D100" s="52"/>
      <c r="E100" s="52"/>
      <c r="F100" s="52"/>
      <c r="I100" s="4"/>
      <c r="J100" s="4"/>
      <c r="P100" s="4"/>
      <c r="Q100" s="4"/>
      <c r="R100" s="67"/>
      <c r="S100" s="4"/>
      <c r="T100" s="4"/>
    </row>
    <row r="101" spans="3:6" ht="12.75">
      <c r="C101" s="52"/>
      <c r="D101" s="52"/>
      <c r="E101" s="52"/>
      <c r="F101" s="52"/>
    </row>
    <row r="102" spans="3:6" ht="21">
      <c r="C102" s="52"/>
      <c r="D102" s="53"/>
      <c r="E102" s="54"/>
      <c r="F102" s="52"/>
    </row>
    <row r="103" spans="3:6" ht="12.75">
      <c r="C103" s="52"/>
      <c r="D103" s="52"/>
      <c r="E103" s="52"/>
      <c r="F103" s="52"/>
    </row>
    <row r="104" spans="3:6" ht="12.75">
      <c r="C104" s="52"/>
      <c r="D104" s="52"/>
      <c r="E104" s="52"/>
      <c r="F104" s="52"/>
    </row>
    <row r="105" spans="3:6" ht="12.75">
      <c r="C105" s="52"/>
      <c r="D105" s="52"/>
      <c r="E105" s="52"/>
      <c r="F105" s="52"/>
    </row>
  </sheetData>
  <sheetProtection/>
  <autoFilter ref="A9:T94"/>
  <mergeCells count="4">
    <mergeCell ref="A2:P2"/>
    <mergeCell ref="A3:P3"/>
    <mergeCell ref="A7:C7"/>
    <mergeCell ref="A94:C94"/>
  </mergeCells>
  <conditionalFormatting sqref="R94:R65536 R1:R9">
    <cfRule type="duplicateValues" priority="599" dxfId="0" stopIfTrue="1">
      <formula>AND(COUNTIF($R$94:$R$65536,R1)+COUNTIF($R$1:$R$9,R1)&gt;1,NOT(ISBLANK(R1)))</formula>
    </cfRule>
  </conditionalFormatting>
  <conditionalFormatting sqref="R1:R65536">
    <cfRule type="duplicateValues" priority="601" dxfId="0" stopIfTrue="1">
      <formula>AND(COUNTIF($R$1:$R$65536,R1)&gt;1,NOT(ISBLANK(R1)))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  <rowBreaks count="2" manualBreakCount="2">
    <brk id="28" max="15" man="1"/>
    <brk id="54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5"/>
  <sheetViews>
    <sheetView showGridLines="0" view="pageBreakPreview" zoomScaleNormal="98" zoomScaleSheetLayoutView="100" zoomScalePageLayoutView="0" workbookViewId="0" topLeftCell="A94">
      <selection activeCell="O105" sqref="O105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67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"/>
    </row>
    <row r="3" spans="1:17" ht="15" customHeight="1">
      <c r="A3" s="85" t="s">
        <v>826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spans="1:18" s="6" customFormat="1" ht="14.25">
      <c r="A4" s="6" t="s">
        <v>7</v>
      </c>
      <c r="K4" s="5"/>
      <c r="R4" s="68"/>
    </row>
    <row r="5" spans="1:18" s="6" customFormat="1" ht="14.25">
      <c r="A5" s="7" t="s">
        <v>18</v>
      </c>
      <c r="B5" s="7"/>
      <c r="D5" s="81"/>
      <c r="E5" s="81"/>
      <c r="F5" s="81"/>
      <c r="G5" s="81"/>
      <c r="H5" s="81"/>
      <c r="I5" s="81"/>
      <c r="J5" s="81"/>
      <c r="K5" s="5"/>
      <c r="L5" s="7"/>
      <c r="M5" s="7"/>
      <c r="N5" s="7"/>
      <c r="R5" s="68"/>
    </row>
    <row r="6" spans="1:18" s="6" customFormat="1" ht="14.25">
      <c r="A6" s="6" t="s">
        <v>13</v>
      </c>
      <c r="K6" s="5"/>
      <c r="R6" s="68"/>
    </row>
    <row r="7" spans="1:18" s="6" customFormat="1" ht="14.25">
      <c r="A7" s="86" t="s">
        <v>15</v>
      </c>
      <c r="B7" s="86"/>
      <c r="C7" s="86"/>
      <c r="D7" s="81">
        <v>30</v>
      </c>
      <c r="E7" s="81"/>
      <c r="F7" s="81"/>
      <c r="G7" s="81"/>
      <c r="H7" s="81"/>
      <c r="I7" s="81"/>
      <c r="J7" s="81"/>
      <c r="K7" s="5"/>
      <c r="L7" s="6" t="s">
        <v>280</v>
      </c>
      <c r="R7" s="68"/>
    </row>
    <row r="8" ht="19.5" customHeight="1" thickBot="1"/>
    <row r="9" spans="1:20" s="3" customFormat="1" ht="19.5" customHeight="1" thickBot="1">
      <c r="A9" s="17" t="s">
        <v>0</v>
      </c>
      <c r="B9" s="18" t="s">
        <v>25</v>
      </c>
      <c r="C9" s="18" t="s">
        <v>11</v>
      </c>
      <c r="D9" s="19" t="s">
        <v>8</v>
      </c>
      <c r="E9" s="18" t="s">
        <v>17</v>
      </c>
      <c r="F9" s="18" t="s">
        <v>6</v>
      </c>
      <c r="G9" s="18" t="s">
        <v>9</v>
      </c>
      <c r="H9" s="18" t="s">
        <v>16</v>
      </c>
      <c r="I9" s="18" t="s">
        <v>14</v>
      </c>
      <c r="J9" s="18" t="s">
        <v>10</v>
      </c>
      <c r="K9" s="18" t="s">
        <v>12</v>
      </c>
      <c r="L9" s="18" t="s">
        <v>1</v>
      </c>
      <c r="M9" s="18" t="s">
        <v>20</v>
      </c>
      <c r="N9" s="18" t="s">
        <v>269</v>
      </c>
      <c r="O9" s="18" t="s">
        <v>2</v>
      </c>
      <c r="P9" s="20" t="s">
        <v>4</v>
      </c>
      <c r="Q9" s="16" t="s">
        <v>21</v>
      </c>
      <c r="R9" s="69" t="s">
        <v>22</v>
      </c>
      <c r="S9" s="12" t="s">
        <v>23</v>
      </c>
      <c r="T9" s="12" t="s">
        <v>24</v>
      </c>
    </row>
    <row r="10" spans="1:20" s="41" customFormat="1" ht="19.5" customHeight="1">
      <c r="A10" s="21">
        <v>1</v>
      </c>
      <c r="B10" s="25">
        <v>2214852448</v>
      </c>
      <c r="C10" s="26" t="s">
        <v>458</v>
      </c>
      <c r="D10" s="26" t="s">
        <v>459</v>
      </c>
      <c r="E10" s="25" t="s">
        <v>26</v>
      </c>
      <c r="F10" s="11">
        <f>VLOOKUP(B10,'[2]WITHOUT PF'!$D$6:$AL$247,35,0)</f>
        <v>25</v>
      </c>
      <c r="G10" s="11">
        <f>VLOOKUP(B10,'[2]WITHOUT PF'!$D$6:$AM$247,36,0)</f>
        <v>4</v>
      </c>
      <c r="H10" s="1">
        <v>0</v>
      </c>
      <c r="I10" s="1">
        <f>VLOOKUP(B10,'[2]WITHOUT PF'!$D$6:$AO$247,38,0)</f>
        <v>1</v>
      </c>
      <c r="J10" s="2">
        <f aca="true" t="shared" si="0" ref="J10:J47">I10+H10+G10+F10</f>
        <v>30</v>
      </c>
      <c r="K10" s="27">
        <v>16506</v>
      </c>
      <c r="L10" s="2">
        <f aca="true" t="shared" si="1" ref="L10:L46">(K10/D$7*J10)</f>
        <v>16506</v>
      </c>
      <c r="M10" s="42">
        <f aca="true" t="shared" si="2" ref="M10:M47">ROUNDUP(L10*0.75%,0)</f>
        <v>124</v>
      </c>
      <c r="N10" s="1">
        <v>0</v>
      </c>
      <c r="O10" s="27">
        <f aca="true" t="shared" si="3" ref="O10:O27">L10-M10-N10</f>
        <v>16382</v>
      </c>
      <c r="P10" s="22"/>
      <c r="Q10" s="40" t="s">
        <v>460</v>
      </c>
      <c r="R10" s="70" t="s">
        <v>461</v>
      </c>
      <c r="S10" s="40" t="s">
        <v>462</v>
      </c>
      <c r="T10" s="40" t="s">
        <v>463</v>
      </c>
    </row>
    <row r="11" spans="1:20" s="28" customFormat="1" ht="19.5" customHeight="1">
      <c r="A11" s="21">
        <v>2</v>
      </c>
      <c r="B11" s="25">
        <v>2214726280</v>
      </c>
      <c r="C11" s="26" t="s">
        <v>134</v>
      </c>
      <c r="D11" s="26" t="s">
        <v>142</v>
      </c>
      <c r="E11" s="25" t="s">
        <v>26</v>
      </c>
      <c r="F11" s="11">
        <f>VLOOKUP(B11,'[2]WITHOUT PF'!$D$6:$AL$247,35,0)</f>
        <v>25</v>
      </c>
      <c r="G11" s="11">
        <f>VLOOKUP(B11,'[2]WITHOUT PF'!$D$6:$AM$247,36,0)</f>
        <v>4</v>
      </c>
      <c r="H11" s="1">
        <v>0</v>
      </c>
      <c r="I11" s="1">
        <f>VLOOKUP(B11,'[2]WITHOUT PF'!$D$6:$AO$247,38,0)</f>
        <v>1</v>
      </c>
      <c r="J11" s="2">
        <f t="shared" si="0"/>
        <v>30</v>
      </c>
      <c r="K11" s="27">
        <v>16506</v>
      </c>
      <c r="L11" s="2">
        <f t="shared" si="1"/>
        <v>16506</v>
      </c>
      <c r="M11" s="42">
        <f t="shared" si="2"/>
        <v>124</v>
      </c>
      <c r="N11" s="42">
        <v>0</v>
      </c>
      <c r="O11" s="27">
        <f t="shared" si="3"/>
        <v>16382</v>
      </c>
      <c r="P11" s="43"/>
      <c r="Q11" s="44" t="s">
        <v>57</v>
      </c>
      <c r="R11" s="76" t="s">
        <v>159</v>
      </c>
      <c r="S11" s="44" t="s">
        <v>160</v>
      </c>
      <c r="T11" s="44" t="s">
        <v>161</v>
      </c>
    </row>
    <row r="12" spans="1:20" s="28" customFormat="1" ht="19.5" customHeight="1">
      <c r="A12" s="21">
        <v>3</v>
      </c>
      <c r="B12" s="25">
        <v>2214733455</v>
      </c>
      <c r="C12" s="26" t="s">
        <v>172</v>
      </c>
      <c r="D12" s="26" t="s">
        <v>173</v>
      </c>
      <c r="E12" s="25" t="s">
        <v>26</v>
      </c>
      <c r="F12" s="11">
        <f>VLOOKUP(B12,'[2]WITHOUT PF'!$D$6:$AL$247,35,0)</f>
        <v>11</v>
      </c>
      <c r="G12" s="11">
        <f>VLOOKUP(B12,'[2]WITHOUT PF'!$D$6:$AM$247,36,0)</f>
        <v>2</v>
      </c>
      <c r="H12" s="1">
        <v>0</v>
      </c>
      <c r="I12" s="1">
        <f>VLOOKUP(B12,'[2]WITHOUT PF'!$D$6:$AO$247,38,0)</f>
        <v>0</v>
      </c>
      <c r="J12" s="2">
        <f t="shared" si="0"/>
        <v>13</v>
      </c>
      <c r="K12" s="27">
        <v>16506</v>
      </c>
      <c r="L12" s="2">
        <f t="shared" si="1"/>
        <v>7152.6</v>
      </c>
      <c r="M12" s="42">
        <f t="shared" si="2"/>
        <v>54</v>
      </c>
      <c r="N12" s="42">
        <v>0</v>
      </c>
      <c r="O12" s="27">
        <f t="shared" si="3"/>
        <v>7098.6</v>
      </c>
      <c r="P12" s="43"/>
      <c r="Q12" s="44" t="s">
        <v>48</v>
      </c>
      <c r="R12" s="76" t="s">
        <v>185</v>
      </c>
      <c r="S12" s="44" t="s">
        <v>186</v>
      </c>
      <c r="T12" s="44" t="s">
        <v>187</v>
      </c>
    </row>
    <row r="13" spans="1:20" s="28" customFormat="1" ht="19.5" customHeight="1">
      <c r="A13" s="21">
        <v>4</v>
      </c>
      <c r="B13" s="25">
        <v>2214642891</v>
      </c>
      <c r="C13" s="26" t="s">
        <v>35</v>
      </c>
      <c r="D13" s="26" t="s">
        <v>193</v>
      </c>
      <c r="E13" s="25" t="s">
        <v>26</v>
      </c>
      <c r="F13" s="11">
        <f>VLOOKUP(B13,'[2]WITHOUT PF'!$D$6:$AL$247,35,0)</f>
        <v>25</v>
      </c>
      <c r="G13" s="11">
        <f>VLOOKUP(B13,'[2]WITHOUT PF'!$D$6:$AM$247,36,0)</f>
        <v>4</v>
      </c>
      <c r="H13" s="1">
        <v>0</v>
      </c>
      <c r="I13" s="1">
        <f>VLOOKUP(B13,'[2]WITHOUT PF'!$D$6:$AO$247,38,0)</f>
        <v>1</v>
      </c>
      <c r="J13" s="2">
        <f t="shared" si="0"/>
        <v>30</v>
      </c>
      <c r="K13" s="27">
        <v>16506</v>
      </c>
      <c r="L13" s="2">
        <f t="shared" si="1"/>
        <v>16506</v>
      </c>
      <c r="M13" s="42">
        <f t="shared" si="2"/>
        <v>124</v>
      </c>
      <c r="N13" s="42">
        <v>0</v>
      </c>
      <c r="O13" s="27">
        <f t="shared" si="3"/>
        <v>16382</v>
      </c>
      <c r="P13" s="43"/>
      <c r="Q13" s="44" t="s">
        <v>31</v>
      </c>
      <c r="R13" s="76" t="s">
        <v>213</v>
      </c>
      <c r="S13" s="44" t="s">
        <v>39</v>
      </c>
      <c r="T13" s="44" t="s">
        <v>40</v>
      </c>
    </row>
    <row r="14" spans="1:20" s="28" customFormat="1" ht="19.5" customHeight="1">
      <c r="A14" s="21">
        <v>5</v>
      </c>
      <c r="B14" s="25">
        <v>2214852455</v>
      </c>
      <c r="C14" s="26" t="s">
        <v>464</v>
      </c>
      <c r="D14" s="26" t="s">
        <v>267</v>
      </c>
      <c r="E14" s="25" t="s">
        <v>26</v>
      </c>
      <c r="F14" s="11">
        <f>VLOOKUP(B14,'[2]WITHOUT PF'!$D$6:$AL$247,35,0)</f>
        <v>25</v>
      </c>
      <c r="G14" s="11">
        <f>VLOOKUP(B14,'[2]WITHOUT PF'!$D$6:$AM$247,36,0)</f>
        <v>4</v>
      </c>
      <c r="H14" s="1">
        <v>0</v>
      </c>
      <c r="I14" s="1">
        <f>VLOOKUP(B14,'[2]WITHOUT PF'!$D$6:$AO$247,38,0)</f>
        <v>1</v>
      </c>
      <c r="J14" s="2">
        <f t="shared" si="0"/>
        <v>30</v>
      </c>
      <c r="K14" s="27">
        <v>16506</v>
      </c>
      <c r="L14" s="2">
        <f t="shared" si="1"/>
        <v>16506</v>
      </c>
      <c r="M14" s="42">
        <f t="shared" si="2"/>
        <v>124</v>
      </c>
      <c r="N14" s="42">
        <v>0</v>
      </c>
      <c r="O14" s="27">
        <f t="shared" si="3"/>
        <v>16382</v>
      </c>
      <c r="P14" s="43"/>
      <c r="Q14" s="44" t="s">
        <v>252</v>
      </c>
      <c r="R14" s="76" t="s">
        <v>465</v>
      </c>
      <c r="S14" s="44" t="s">
        <v>278</v>
      </c>
      <c r="T14" s="44" t="s">
        <v>279</v>
      </c>
    </row>
    <row r="15" spans="1:20" s="28" customFormat="1" ht="19.5" customHeight="1">
      <c r="A15" s="21">
        <v>6</v>
      </c>
      <c r="B15" s="25">
        <v>2214805050</v>
      </c>
      <c r="C15" s="26" t="s">
        <v>314</v>
      </c>
      <c r="D15" s="26" t="s">
        <v>315</v>
      </c>
      <c r="E15" s="25" t="s">
        <v>26</v>
      </c>
      <c r="F15" s="11">
        <f>VLOOKUP(B15,'[2]WITHOUT PF'!$D$6:$AL$247,35,0)</f>
        <v>8</v>
      </c>
      <c r="G15" s="11">
        <f>VLOOKUP(B15,'[2]WITHOUT PF'!$D$6:$AM$247,36,0)</f>
        <v>2</v>
      </c>
      <c r="H15" s="1">
        <v>0</v>
      </c>
      <c r="I15" s="1">
        <f>VLOOKUP(B15,'[2]WITHOUT PF'!$D$6:$AO$247,38,0)</f>
        <v>0</v>
      </c>
      <c r="J15" s="2">
        <f t="shared" si="0"/>
        <v>10</v>
      </c>
      <c r="K15" s="27">
        <v>16506</v>
      </c>
      <c r="L15" s="2">
        <f t="shared" si="1"/>
        <v>5502</v>
      </c>
      <c r="M15" s="42">
        <f t="shared" si="2"/>
        <v>42</v>
      </c>
      <c r="N15" s="42">
        <v>0</v>
      </c>
      <c r="O15" s="27">
        <f t="shared" si="3"/>
        <v>5460</v>
      </c>
      <c r="P15" s="43"/>
      <c r="Q15" s="44" t="s">
        <v>48</v>
      </c>
      <c r="R15" s="76" t="s">
        <v>329</v>
      </c>
      <c r="S15" s="44" t="s">
        <v>75</v>
      </c>
      <c r="T15" s="44" t="s">
        <v>330</v>
      </c>
    </row>
    <row r="16" spans="1:20" s="28" customFormat="1" ht="19.5" customHeight="1">
      <c r="A16" s="21">
        <v>7</v>
      </c>
      <c r="B16" s="25">
        <v>2214599340</v>
      </c>
      <c r="C16" s="26" t="s">
        <v>398</v>
      </c>
      <c r="D16" s="26" t="s">
        <v>403</v>
      </c>
      <c r="E16" s="25" t="s">
        <v>26</v>
      </c>
      <c r="F16" s="11">
        <f>VLOOKUP(B16,'[2]WITHOUT PF'!$D$6:$AL$247,35,0)</f>
        <v>25</v>
      </c>
      <c r="G16" s="11">
        <f>VLOOKUP(B16,'[2]WITHOUT PF'!$D$6:$AM$247,36,0)</f>
        <v>4</v>
      </c>
      <c r="H16" s="1">
        <v>0</v>
      </c>
      <c r="I16" s="1">
        <f>VLOOKUP(B16,'[2]WITHOUT PF'!$D$6:$AO$247,38,0)</f>
        <v>1</v>
      </c>
      <c r="J16" s="2">
        <f t="shared" si="0"/>
        <v>30</v>
      </c>
      <c r="K16" s="27">
        <v>16506</v>
      </c>
      <c r="L16" s="2">
        <f t="shared" si="1"/>
        <v>16506</v>
      </c>
      <c r="M16" s="42">
        <f t="shared" si="2"/>
        <v>124</v>
      </c>
      <c r="N16" s="42">
        <v>0</v>
      </c>
      <c r="O16" s="27">
        <f t="shared" si="3"/>
        <v>16382</v>
      </c>
      <c r="P16" s="43"/>
      <c r="Q16" s="44" t="s">
        <v>48</v>
      </c>
      <c r="R16" s="76" t="s">
        <v>407</v>
      </c>
      <c r="S16" s="44" t="s">
        <v>408</v>
      </c>
      <c r="T16" s="44" t="s">
        <v>409</v>
      </c>
    </row>
    <row r="17" spans="1:20" s="28" customFormat="1" ht="19.5" customHeight="1">
      <c r="A17" s="21">
        <v>8</v>
      </c>
      <c r="B17" s="25">
        <v>2214847687</v>
      </c>
      <c r="C17" s="26" t="s">
        <v>424</v>
      </c>
      <c r="D17" s="26" t="s">
        <v>19</v>
      </c>
      <c r="E17" s="25" t="s">
        <v>266</v>
      </c>
      <c r="F17" s="11">
        <f>VLOOKUP(B17,'[2]WITHOUT PF'!$D$6:$AL$247,35,0)</f>
        <v>16</v>
      </c>
      <c r="G17" s="11">
        <f>VLOOKUP(B17,'[2]WITHOUT PF'!$D$6:$AM$247,36,0)</f>
        <v>3</v>
      </c>
      <c r="H17" s="1">
        <v>0</v>
      </c>
      <c r="I17" s="1">
        <f>VLOOKUP(B17,'[2]WITHOUT PF'!$D$6:$AO$247,38,0)</f>
        <v>1</v>
      </c>
      <c r="J17" s="2">
        <f t="shared" si="0"/>
        <v>20</v>
      </c>
      <c r="K17" s="27">
        <v>20019</v>
      </c>
      <c r="L17" s="2">
        <f t="shared" si="1"/>
        <v>13346</v>
      </c>
      <c r="M17" s="42">
        <f t="shared" si="2"/>
        <v>101</v>
      </c>
      <c r="N17" s="42">
        <v>0</v>
      </c>
      <c r="O17" s="27">
        <f t="shared" si="3"/>
        <v>13245</v>
      </c>
      <c r="P17" s="43"/>
      <c r="Q17" s="44" t="s">
        <v>43</v>
      </c>
      <c r="R17" s="76" t="s">
        <v>438</v>
      </c>
      <c r="S17" s="44" t="s">
        <v>439</v>
      </c>
      <c r="T17" s="44" t="s">
        <v>440</v>
      </c>
    </row>
    <row r="18" spans="1:20" s="28" customFormat="1" ht="19.5" customHeight="1">
      <c r="A18" s="21">
        <v>9</v>
      </c>
      <c r="B18" s="25">
        <v>2214847717</v>
      </c>
      <c r="C18" s="26" t="s">
        <v>425</v>
      </c>
      <c r="D18" s="26" t="s">
        <v>426</v>
      </c>
      <c r="E18" s="25" t="s">
        <v>26</v>
      </c>
      <c r="F18" s="11">
        <f>VLOOKUP(B18,'[2]WITHOUT PF'!$D$6:$AL$247,35,0)</f>
        <v>25</v>
      </c>
      <c r="G18" s="11">
        <f>VLOOKUP(B18,'[2]WITHOUT PF'!$D$6:$AM$247,36,0)</f>
        <v>4</v>
      </c>
      <c r="H18" s="1">
        <v>0</v>
      </c>
      <c r="I18" s="1">
        <f>VLOOKUP(B18,'[2]WITHOUT PF'!$D$6:$AO$247,38,0)</f>
        <v>1</v>
      </c>
      <c r="J18" s="2">
        <f t="shared" si="0"/>
        <v>30</v>
      </c>
      <c r="K18" s="27">
        <v>16506</v>
      </c>
      <c r="L18" s="2">
        <f t="shared" si="1"/>
        <v>16506</v>
      </c>
      <c r="M18" s="42">
        <f t="shared" si="2"/>
        <v>124</v>
      </c>
      <c r="N18" s="42">
        <v>0</v>
      </c>
      <c r="O18" s="27">
        <f t="shared" si="3"/>
        <v>16382</v>
      </c>
      <c r="P18" s="43"/>
      <c r="Q18" s="44" t="s">
        <v>52</v>
      </c>
      <c r="R18" s="76" t="s">
        <v>441</v>
      </c>
      <c r="S18" s="44" t="s">
        <v>442</v>
      </c>
      <c r="T18" s="44" t="s">
        <v>443</v>
      </c>
    </row>
    <row r="19" spans="1:20" s="28" customFormat="1" ht="19.5" customHeight="1">
      <c r="A19" s="21">
        <v>10</v>
      </c>
      <c r="B19" s="25">
        <v>2214847731</v>
      </c>
      <c r="C19" s="26" t="s">
        <v>428</v>
      </c>
      <c r="D19" s="26" t="s">
        <v>429</v>
      </c>
      <c r="E19" s="25" t="s">
        <v>133</v>
      </c>
      <c r="F19" s="11">
        <f>VLOOKUP(B19,'[2]WITHOUT PF'!$D$6:$AL$247,35,0)</f>
        <v>26</v>
      </c>
      <c r="G19" s="11">
        <f>VLOOKUP(B19,'[2]WITHOUT PF'!$D$6:$AM$247,36,0)</f>
        <v>4</v>
      </c>
      <c r="H19" s="1">
        <v>0</v>
      </c>
      <c r="I19" s="1">
        <f>VLOOKUP(B19,'[2]WITHOUT PF'!$D$6:$AO$247,38,0)</f>
        <v>0</v>
      </c>
      <c r="J19" s="2">
        <f t="shared" si="0"/>
        <v>30</v>
      </c>
      <c r="K19" s="27">
        <v>18187</v>
      </c>
      <c r="L19" s="2">
        <f t="shared" si="1"/>
        <v>18187</v>
      </c>
      <c r="M19" s="42">
        <f t="shared" si="2"/>
        <v>137</v>
      </c>
      <c r="N19" s="42">
        <v>0</v>
      </c>
      <c r="O19" s="27">
        <f t="shared" si="3"/>
        <v>18050</v>
      </c>
      <c r="P19" s="43"/>
      <c r="Q19" s="44" t="s">
        <v>45</v>
      </c>
      <c r="R19" s="76" t="s">
        <v>593</v>
      </c>
      <c r="S19" s="44" t="s">
        <v>73</v>
      </c>
      <c r="T19" s="44" t="s">
        <v>74</v>
      </c>
    </row>
    <row r="20" spans="1:20" s="28" customFormat="1" ht="19.5" customHeight="1">
      <c r="A20" s="21">
        <v>11</v>
      </c>
      <c r="B20" s="25">
        <v>2214847736</v>
      </c>
      <c r="C20" s="26" t="s">
        <v>430</v>
      </c>
      <c r="D20" s="26" t="s">
        <v>431</v>
      </c>
      <c r="E20" s="25" t="s">
        <v>115</v>
      </c>
      <c r="F20" s="11">
        <f>VLOOKUP(B20,'[2]WITHOUT PF'!$D$6:$AL$247,35,0)</f>
        <v>25</v>
      </c>
      <c r="G20" s="11">
        <f>VLOOKUP(B20,'[2]WITHOUT PF'!$D$6:$AM$247,36,0)</f>
        <v>5</v>
      </c>
      <c r="H20" s="1">
        <v>0</v>
      </c>
      <c r="I20" s="1">
        <f>VLOOKUP(B20,'[2]WITHOUT PF'!$D$6:$AO$247,38,0)</f>
        <v>0</v>
      </c>
      <c r="J20" s="2">
        <f t="shared" si="0"/>
        <v>30</v>
      </c>
      <c r="K20" s="27">
        <v>18187</v>
      </c>
      <c r="L20" s="2">
        <f t="shared" si="1"/>
        <v>18187</v>
      </c>
      <c r="M20" s="42">
        <f t="shared" si="2"/>
        <v>137</v>
      </c>
      <c r="N20" s="42">
        <v>0</v>
      </c>
      <c r="O20" s="27">
        <f t="shared" si="3"/>
        <v>18050</v>
      </c>
      <c r="P20" s="43"/>
      <c r="Q20" s="44" t="s">
        <v>59</v>
      </c>
      <c r="R20" s="76" t="s">
        <v>450</v>
      </c>
      <c r="S20" s="44" t="s">
        <v>451</v>
      </c>
      <c r="T20" s="44" t="s">
        <v>452</v>
      </c>
    </row>
    <row r="21" spans="1:20" s="28" customFormat="1" ht="19.5" customHeight="1">
      <c r="A21" s="21">
        <v>12</v>
      </c>
      <c r="B21" s="25">
        <v>2214861646</v>
      </c>
      <c r="C21" s="26" t="s">
        <v>473</v>
      </c>
      <c r="D21" s="26" t="s">
        <v>50</v>
      </c>
      <c r="E21" s="25" t="s">
        <v>26</v>
      </c>
      <c r="F21" s="11">
        <f>VLOOKUP(B21,'[2]WITHOUT PF'!$D$6:$AL$247,35,0)</f>
        <v>25</v>
      </c>
      <c r="G21" s="11">
        <f>VLOOKUP(B21,'[2]WITHOUT PF'!$D$6:$AM$247,36,0)</f>
        <v>4</v>
      </c>
      <c r="H21" s="1">
        <v>0</v>
      </c>
      <c r="I21" s="1">
        <f>VLOOKUP(B21,'[2]WITHOUT PF'!$D$6:$AO$247,38,0)</f>
        <v>1</v>
      </c>
      <c r="J21" s="2">
        <f t="shared" si="0"/>
        <v>30</v>
      </c>
      <c r="K21" s="27">
        <v>16506</v>
      </c>
      <c r="L21" s="2">
        <f t="shared" si="1"/>
        <v>16506</v>
      </c>
      <c r="M21" s="42">
        <f t="shared" si="2"/>
        <v>124</v>
      </c>
      <c r="N21" s="42">
        <v>0</v>
      </c>
      <c r="O21" s="27">
        <f t="shared" si="3"/>
        <v>16382</v>
      </c>
      <c r="P21" s="42"/>
      <c r="Q21" s="44" t="s">
        <v>410</v>
      </c>
      <c r="R21" s="76" t="s">
        <v>496</v>
      </c>
      <c r="S21" s="44" t="s">
        <v>53</v>
      </c>
      <c r="T21" s="44" t="s">
        <v>54</v>
      </c>
    </row>
    <row r="22" spans="1:20" s="28" customFormat="1" ht="19.5" customHeight="1">
      <c r="A22" s="21">
        <v>13</v>
      </c>
      <c r="B22" s="25">
        <v>2214861662</v>
      </c>
      <c r="C22" s="26" t="s">
        <v>474</v>
      </c>
      <c r="D22" s="26" t="s">
        <v>475</v>
      </c>
      <c r="E22" s="25" t="s">
        <v>26</v>
      </c>
      <c r="F22" s="11">
        <f>VLOOKUP(B22,'[2]WITHOUT PF'!$D$6:$AL$247,35,0)</f>
        <v>25</v>
      </c>
      <c r="G22" s="11">
        <f>VLOOKUP(B22,'[2]WITHOUT PF'!$D$6:$AM$247,36,0)</f>
        <v>4</v>
      </c>
      <c r="H22" s="1">
        <v>0</v>
      </c>
      <c r="I22" s="1">
        <f>VLOOKUP(B22,'[2]WITHOUT PF'!$D$6:$AO$247,38,0)</f>
        <v>1</v>
      </c>
      <c r="J22" s="2">
        <f t="shared" si="0"/>
        <v>30</v>
      </c>
      <c r="K22" s="27">
        <v>16506</v>
      </c>
      <c r="L22" s="2">
        <f t="shared" si="1"/>
        <v>16506</v>
      </c>
      <c r="M22" s="42">
        <f t="shared" si="2"/>
        <v>124</v>
      </c>
      <c r="N22" s="42">
        <v>0</v>
      </c>
      <c r="O22" s="27">
        <f t="shared" si="3"/>
        <v>16382</v>
      </c>
      <c r="P22" s="42"/>
      <c r="Q22" s="44" t="s">
        <v>43</v>
      </c>
      <c r="R22" s="76" t="s">
        <v>497</v>
      </c>
      <c r="S22" s="44" t="s">
        <v>498</v>
      </c>
      <c r="T22" s="44" t="s">
        <v>499</v>
      </c>
    </row>
    <row r="23" spans="1:20" s="28" customFormat="1" ht="19.5" customHeight="1">
      <c r="A23" s="21">
        <v>14</v>
      </c>
      <c r="B23" s="25">
        <v>2214862324</v>
      </c>
      <c r="C23" s="26" t="s">
        <v>476</v>
      </c>
      <c r="D23" s="26" t="s">
        <v>321</v>
      </c>
      <c r="E23" s="25" t="s">
        <v>26</v>
      </c>
      <c r="F23" s="11">
        <f>VLOOKUP(B23,'[2]WITHOUT PF'!$D$6:$AL$247,35,0)</f>
        <v>25</v>
      </c>
      <c r="G23" s="11">
        <f>VLOOKUP(B23,'[2]WITHOUT PF'!$D$6:$AM$247,36,0)</f>
        <v>4</v>
      </c>
      <c r="H23" s="1">
        <v>0</v>
      </c>
      <c r="I23" s="1">
        <f>VLOOKUP(B23,'[2]WITHOUT PF'!$D$6:$AO$247,38,0)</f>
        <v>1</v>
      </c>
      <c r="J23" s="2">
        <f t="shared" si="0"/>
        <v>30</v>
      </c>
      <c r="K23" s="27">
        <v>16506</v>
      </c>
      <c r="L23" s="2">
        <f t="shared" si="1"/>
        <v>16506</v>
      </c>
      <c r="M23" s="42">
        <f t="shared" si="2"/>
        <v>124</v>
      </c>
      <c r="N23" s="42">
        <v>0</v>
      </c>
      <c r="O23" s="27">
        <f t="shared" si="3"/>
        <v>16382</v>
      </c>
      <c r="P23" s="42"/>
      <c r="Q23" s="44" t="s">
        <v>57</v>
      </c>
      <c r="R23" s="76" t="s">
        <v>500</v>
      </c>
      <c r="S23" s="44" t="s">
        <v>501</v>
      </c>
      <c r="T23" s="44" t="s">
        <v>502</v>
      </c>
    </row>
    <row r="24" spans="1:20" s="28" customFormat="1" ht="19.5" customHeight="1">
      <c r="A24" s="21">
        <v>15</v>
      </c>
      <c r="B24" s="25">
        <v>2214432043</v>
      </c>
      <c r="C24" s="26" t="s">
        <v>481</v>
      </c>
      <c r="D24" s="26" t="s">
        <v>482</v>
      </c>
      <c r="E24" s="25" t="s">
        <v>26</v>
      </c>
      <c r="F24" s="11">
        <f>VLOOKUP(B24,'[2]WITHOUT PF'!$D$6:$AL$247,35,0)</f>
        <v>25</v>
      </c>
      <c r="G24" s="11">
        <f>VLOOKUP(B24,'[2]WITHOUT PF'!$D$6:$AM$247,36,0)</f>
        <v>4</v>
      </c>
      <c r="H24" s="1">
        <v>0</v>
      </c>
      <c r="I24" s="1">
        <f>VLOOKUP(B24,'[2]WITHOUT PF'!$D$6:$AO$247,38,0)</f>
        <v>1</v>
      </c>
      <c r="J24" s="2">
        <f t="shared" si="0"/>
        <v>30</v>
      </c>
      <c r="K24" s="27">
        <v>16506</v>
      </c>
      <c r="L24" s="2">
        <f t="shared" si="1"/>
        <v>16506</v>
      </c>
      <c r="M24" s="42">
        <f t="shared" si="2"/>
        <v>124</v>
      </c>
      <c r="N24" s="42">
        <v>0</v>
      </c>
      <c r="O24" s="27">
        <f t="shared" si="3"/>
        <v>16382</v>
      </c>
      <c r="P24" s="42"/>
      <c r="Q24" s="44" t="s">
        <v>29</v>
      </c>
      <c r="R24" s="76" t="s">
        <v>594</v>
      </c>
      <c r="S24" s="44" t="s">
        <v>595</v>
      </c>
      <c r="T24" s="44" t="s">
        <v>596</v>
      </c>
    </row>
    <row r="25" spans="1:20" s="28" customFormat="1" ht="19.5" customHeight="1">
      <c r="A25" s="21">
        <v>16</v>
      </c>
      <c r="B25" s="25">
        <v>2214868722</v>
      </c>
      <c r="C25" s="26" t="s">
        <v>485</v>
      </c>
      <c r="D25" s="26" t="s">
        <v>486</v>
      </c>
      <c r="E25" s="25" t="s">
        <v>26</v>
      </c>
      <c r="F25" s="11">
        <f>VLOOKUP(B25,'[2]WITHOUT PF'!$D$6:$AL$247,35,0)</f>
        <v>24</v>
      </c>
      <c r="G25" s="11">
        <f>VLOOKUP(B25,'[2]WITHOUT PF'!$D$6:$AM$247,36,0)</f>
        <v>5</v>
      </c>
      <c r="H25" s="1">
        <v>0</v>
      </c>
      <c r="I25" s="1">
        <f>VLOOKUP(B25,'[2]WITHOUT PF'!$D$6:$AO$247,38,0)</f>
        <v>1</v>
      </c>
      <c r="J25" s="2">
        <f t="shared" si="0"/>
        <v>30</v>
      </c>
      <c r="K25" s="27">
        <v>16506</v>
      </c>
      <c r="L25" s="2">
        <f t="shared" si="1"/>
        <v>16506</v>
      </c>
      <c r="M25" s="42">
        <f t="shared" si="2"/>
        <v>124</v>
      </c>
      <c r="N25" s="42">
        <v>0</v>
      </c>
      <c r="O25" s="27">
        <f t="shared" si="3"/>
        <v>16382</v>
      </c>
      <c r="P25" s="42"/>
      <c r="Q25" s="44" t="s">
        <v>59</v>
      </c>
      <c r="R25" s="76" t="s">
        <v>513</v>
      </c>
      <c r="S25" s="44" t="s">
        <v>514</v>
      </c>
      <c r="T25" s="44" t="s">
        <v>515</v>
      </c>
    </row>
    <row r="26" spans="1:20" s="28" customFormat="1" ht="19.5" customHeight="1">
      <c r="A26" s="21">
        <v>17</v>
      </c>
      <c r="B26" s="25">
        <v>2214868723</v>
      </c>
      <c r="C26" s="26" t="s">
        <v>487</v>
      </c>
      <c r="D26" s="26" t="s">
        <v>488</v>
      </c>
      <c r="E26" s="25" t="s">
        <v>26</v>
      </c>
      <c r="F26" s="11">
        <f>VLOOKUP(B26,'[2]WITHOUT PF'!$D$6:$AL$247,35,0)</f>
        <v>25</v>
      </c>
      <c r="G26" s="11">
        <f>VLOOKUP(B26,'[2]WITHOUT PF'!$D$6:$AM$247,36,0)</f>
        <v>4</v>
      </c>
      <c r="H26" s="1">
        <v>0</v>
      </c>
      <c r="I26" s="1">
        <f>VLOOKUP(B26,'[2]WITHOUT PF'!$D$6:$AO$247,38,0)</f>
        <v>1</v>
      </c>
      <c r="J26" s="2">
        <f t="shared" si="0"/>
        <v>30</v>
      </c>
      <c r="K26" s="27">
        <v>16506</v>
      </c>
      <c r="L26" s="2">
        <f t="shared" si="1"/>
        <v>16506</v>
      </c>
      <c r="M26" s="42">
        <f t="shared" si="2"/>
        <v>124</v>
      </c>
      <c r="N26" s="42">
        <v>0</v>
      </c>
      <c r="O26" s="27">
        <f t="shared" si="3"/>
        <v>16382</v>
      </c>
      <c r="P26" s="42"/>
      <c r="Q26" s="44" t="s">
        <v>62</v>
      </c>
      <c r="R26" s="76" t="s">
        <v>516</v>
      </c>
      <c r="S26" s="44" t="s">
        <v>517</v>
      </c>
      <c r="T26" s="44" t="s">
        <v>518</v>
      </c>
    </row>
    <row r="27" spans="1:20" s="28" customFormat="1" ht="19.5" customHeight="1">
      <c r="A27" s="21">
        <v>18</v>
      </c>
      <c r="B27" s="25">
        <v>2214868726</v>
      </c>
      <c r="C27" s="26" t="s">
        <v>489</v>
      </c>
      <c r="D27" s="26" t="s">
        <v>490</v>
      </c>
      <c r="E27" s="25" t="s">
        <v>26</v>
      </c>
      <c r="F27" s="11">
        <f>VLOOKUP(B27,'[2]WITHOUT PF'!$D$6:$AL$247,35,0)</f>
        <v>25</v>
      </c>
      <c r="G27" s="11">
        <f>VLOOKUP(B27,'[2]WITHOUT PF'!$D$6:$AM$247,36,0)</f>
        <v>4</v>
      </c>
      <c r="H27" s="1">
        <v>0</v>
      </c>
      <c r="I27" s="1">
        <f>VLOOKUP(B27,'[2]WITHOUT PF'!$D$6:$AO$247,38,0)</f>
        <v>1</v>
      </c>
      <c r="J27" s="2">
        <f t="shared" si="0"/>
        <v>30</v>
      </c>
      <c r="K27" s="27">
        <v>16506</v>
      </c>
      <c r="L27" s="2">
        <f t="shared" si="1"/>
        <v>16506</v>
      </c>
      <c r="M27" s="42">
        <f t="shared" si="2"/>
        <v>124</v>
      </c>
      <c r="N27" s="42">
        <v>0</v>
      </c>
      <c r="O27" s="27">
        <f t="shared" si="3"/>
        <v>16382</v>
      </c>
      <c r="P27" s="42"/>
      <c r="Q27" s="44" t="s">
        <v>88</v>
      </c>
      <c r="R27" s="76" t="s">
        <v>519</v>
      </c>
      <c r="S27" s="44" t="s">
        <v>30</v>
      </c>
      <c r="T27" s="44" t="s">
        <v>116</v>
      </c>
    </row>
    <row r="28" spans="1:20" s="28" customFormat="1" ht="19.5" customHeight="1">
      <c r="A28" s="21">
        <v>19</v>
      </c>
      <c r="B28" s="25">
        <v>2214868730</v>
      </c>
      <c r="C28" s="26" t="s">
        <v>491</v>
      </c>
      <c r="D28" s="26" t="s">
        <v>492</v>
      </c>
      <c r="E28" s="25" t="s">
        <v>26</v>
      </c>
      <c r="F28" s="11">
        <f>VLOOKUP(B28,'[2]WITHOUT PF'!$D$6:$AL$247,35,0)</f>
        <v>25</v>
      </c>
      <c r="G28" s="11">
        <f>VLOOKUP(B28,'[2]WITHOUT PF'!$D$6:$AM$247,36,0)</f>
        <v>4</v>
      </c>
      <c r="H28" s="1">
        <v>0</v>
      </c>
      <c r="I28" s="1">
        <f>VLOOKUP(B28,'[2]WITHOUT PF'!$D$6:$AO$247,38,0)</f>
        <v>1</v>
      </c>
      <c r="J28" s="2">
        <f t="shared" si="0"/>
        <v>30</v>
      </c>
      <c r="K28" s="27">
        <v>16506</v>
      </c>
      <c r="L28" s="2">
        <f t="shared" si="1"/>
        <v>16506</v>
      </c>
      <c r="M28" s="42">
        <f t="shared" si="2"/>
        <v>124</v>
      </c>
      <c r="N28" s="42">
        <v>0</v>
      </c>
      <c r="O28" s="27">
        <f>L28-M28-N28</f>
        <v>16382</v>
      </c>
      <c r="P28" s="42"/>
      <c r="Q28" s="44" t="s">
        <v>434</v>
      </c>
      <c r="R28" s="76" t="s">
        <v>520</v>
      </c>
      <c r="S28" s="44" t="s">
        <v>521</v>
      </c>
      <c r="T28" s="44" t="s">
        <v>522</v>
      </c>
    </row>
    <row r="29" spans="1:20" s="28" customFormat="1" ht="19.5" customHeight="1">
      <c r="A29" s="21">
        <v>20</v>
      </c>
      <c r="B29" s="72">
        <v>6719938654</v>
      </c>
      <c r="C29" s="26" t="s">
        <v>376</v>
      </c>
      <c r="D29" s="26" t="s">
        <v>381</v>
      </c>
      <c r="E29" s="25" t="s">
        <v>26</v>
      </c>
      <c r="F29" s="11">
        <f>VLOOKUP(B29,'[2]WITHOUT PF'!$D$6:$AL$247,35,0)</f>
        <v>25</v>
      </c>
      <c r="G29" s="11">
        <f>VLOOKUP(B29,'[2]WITHOUT PF'!$D$6:$AM$247,36,0)</f>
        <v>4</v>
      </c>
      <c r="H29" s="1">
        <v>0</v>
      </c>
      <c r="I29" s="1">
        <f>VLOOKUP(B29,'[2]WITHOUT PF'!$D$6:$AO$247,38,0)</f>
        <v>1</v>
      </c>
      <c r="J29" s="2">
        <f t="shared" si="0"/>
        <v>30</v>
      </c>
      <c r="K29" s="27">
        <v>16506</v>
      </c>
      <c r="L29" s="2">
        <f t="shared" si="1"/>
        <v>16506</v>
      </c>
      <c r="M29" s="42">
        <f t="shared" si="2"/>
        <v>124</v>
      </c>
      <c r="N29" s="42">
        <v>0</v>
      </c>
      <c r="O29" s="27">
        <f aca="true" t="shared" si="4" ref="O29:O66">L29-M29-N29</f>
        <v>16382</v>
      </c>
      <c r="P29" s="42"/>
      <c r="Q29" s="44" t="s">
        <v>52</v>
      </c>
      <c r="R29" s="76" t="s">
        <v>387</v>
      </c>
      <c r="S29" s="44" t="s">
        <v>388</v>
      </c>
      <c r="T29" s="44" t="s">
        <v>396</v>
      </c>
    </row>
    <row r="30" spans="1:20" s="28" customFormat="1" ht="19.5" customHeight="1">
      <c r="A30" s="21">
        <v>21</v>
      </c>
      <c r="B30" s="63">
        <v>2214872100</v>
      </c>
      <c r="C30" s="26" t="s">
        <v>526</v>
      </c>
      <c r="D30" s="26" t="s">
        <v>527</v>
      </c>
      <c r="E30" s="25" t="s">
        <v>26</v>
      </c>
      <c r="F30" s="11">
        <f>VLOOKUP(B30,'[2]WITHOUT PF'!$D$6:$AL$247,35,0)</f>
        <v>25</v>
      </c>
      <c r="G30" s="11">
        <f>VLOOKUP(B30,'[2]WITHOUT PF'!$D$6:$AM$247,36,0)</f>
        <v>4</v>
      </c>
      <c r="H30" s="1">
        <v>0</v>
      </c>
      <c r="I30" s="1">
        <f>VLOOKUP(B30,'[2]WITHOUT PF'!$D$6:$AO$247,38,0)</f>
        <v>1</v>
      </c>
      <c r="J30" s="2">
        <f t="shared" si="0"/>
        <v>30</v>
      </c>
      <c r="K30" s="27">
        <v>16506</v>
      </c>
      <c r="L30" s="2">
        <f t="shared" si="1"/>
        <v>16506</v>
      </c>
      <c r="M30" s="42">
        <f t="shared" si="2"/>
        <v>124</v>
      </c>
      <c r="N30" s="42">
        <v>0</v>
      </c>
      <c r="O30" s="27">
        <f t="shared" si="4"/>
        <v>16382</v>
      </c>
      <c r="P30" s="42"/>
      <c r="Q30" s="44" t="s">
        <v>31</v>
      </c>
      <c r="R30" s="76" t="s">
        <v>552</v>
      </c>
      <c r="S30" s="44" t="s">
        <v>553</v>
      </c>
      <c r="T30" s="44" t="s">
        <v>554</v>
      </c>
    </row>
    <row r="31" spans="1:20" s="28" customFormat="1" ht="19.5" customHeight="1">
      <c r="A31" s="21">
        <v>22</v>
      </c>
      <c r="B31" s="63">
        <v>2214872114</v>
      </c>
      <c r="C31" s="26" t="s">
        <v>528</v>
      </c>
      <c r="D31" s="26" t="s">
        <v>529</v>
      </c>
      <c r="E31" s="25" t="s">
        <v>26</v>
      </c>
      <c r="F31" s="11">
        <f>VLOOKUP(B31,'[2]WITHOUT PF'!$D$6:$AL$247,35,0)</f>
        <v>25</v>
      </c>
      <c r="G31" s="11">
        <f>VLOOKUP(B31,'[2]WITHOUT PF'!$D$6:$AM$247,36,0)</f>
        <v>4</v>
      </c>
      <c r="H31" s="1">
        <v>0</v>
      </c>
      <c r="I31" s="1">
        <f>VLOOKUP(B31,'[2]WITHOUT PF'!$D$6:$AO$247,38,0)</f>
        <v>1</v>
      </c>
      <c r="J31" s="2">
        <f t="shared" si="0"/>
        <v>30</v>
      </c>
      <c r="K31" s="27">
        <v>16506</v>
      </c>
      <c r="L31" s="2">
        <f t="shared" si="1"/>
        <v>16506</v>
      </c>
      <c r="M31" s="42">
        <f t="shared" si="2"/>
        <v>124</v>
      </c>
      <c r="N31" s="42">
        <v>0</v>
      </c>
      <c r="O31" s="27">
        <f t="shared" si="4"/>
        <v>16382</v>
      </c>
      <c r="P31" s="42"/>
      <c r="Q31" s="44" t="s">
        <v>555</v>
      </c>
      <c r="R31" s="76" t="s">
        <v>556</v>
      </c>
      <c r="S31" s="44" t="s">
        <v>498</v>
      </c>
      <c r="T31" s="44" t="s">
        <v>557</v>
      </c>
    </row>
    <row r="32" spans="1:20" s="28" customFormat="1" ht="19.5" customHeight="1">
      <c r="A32" s="21">
        <v>23</v>
      </c>
      <c r="B32" s="63">
        <v>2214510235</v>
      </c>
      <c r="C32" s="26" t="s">
        <v>530</v>
      </c>
      <c r="D32" s="26" t="s">
        <v>531</v>
      </c>
      <c r="E32" s="25" t="s">
        <v>26</v>
      </c>
      <c r="F32" s="11">
        <f>VLOOKUP(B32,'[2]WITHOUT PF'!$D$6:$AL$247,35,0)</f>
        <v>23</v>
      </c>
      <c r="G32" s="11">
        <f>VLOOKUP(B32,'[2]WITHOUT PF'!$D$6:$AM$247,36,0)</f>
        <v>4</v>
      </c>
      <c r="H32" s="1">
        <v>0</v>
      </c>
      <c r="I32" s="1">
        <f>VLOOKUP(B32,'[2]WITHOUT PF'!$D$6:$AO$247,38,0)</f>
        <v>1</v>
      </c>
      <c r="J32" s="2">
        <f t="shared" si="0"/>
        <v>28</v>
      </c>
      <c r="K32" s="27">
        <v>16506</v>
      </c>
      <c r="L32" s="2">
        <f t="shared" si="1"/>
        <v>15405.600000000002</v>
      </c>
      <c r="M32" s="42">
        <f t="shared" si="2"/>
        <v>116</v>
      </c>
      <c r="N32" s="42">
        <v>0</v>
      </c>
      <c r="O32" s="27">
        <f t="shared" si="4"/>
        <v>15289.600000000002</v>
      </c>
      <c r="P32" s="42"/>
      <c r="Q32" s="44" t="s">
        <v>48</v>
      </c>
      <c r="R32" s="76" t="s">
        <v>558</v>
      </c>
      <c r="S32" s="44" t="s">
        <v>89</v>
      </c>
      <c r="T32" s="44" t="s">
        <v>559</v>
      </c>
    </row>
    <row r="33" spans="1:20" s="28" customFormat="1" ht="19.5" customHeight="1">
      <c r="A33" s="21">
        <v>24</v>
      </c>
      <c r="B33" s="63">
        <v>2214872128</v>
      </c>
      <c r="C33" s="26" t="s">
        <v>532</v>
      </c>
      <c r="D33" s="26" t="s">
        <v>533</v>
      </c>
      <c r="E33" s="25" t="s">
        <v>26</v>
      </c>
      <c r="F33" s="11">
        <f>VLOOKUP(B33,'[2]WITHOUT PF'!$D$6:$AL$247,35,0)</f>
        <v>25</v>
      </c>
      <c r="G33" s="11">
        <f>VLOOKUP(B33,'[2]WITHOUT PF'!$D$6:$AM$247,36,0)</f>
        <v>4</v>
      </c>
      <c r="H33" s="1">
        <v>0</v>
      </c>
      <c r="I33" s="1">
        <f>VLOOKUP(B33,'[2]WITHOUT PF'!$D$6:$AO$247,38,0)</f>
        <v>1</v>
      </c>
      <c r="J33" s="2">
        <f t="shared" si="0"/>
        <v>30</v>
      </c>
      <c r="K33" s="27">
        <v>16506</v>
      </c>
      <c r="L33" s="2">
        <f t="shared" si="1"/>
        <v>16506</v>
      </c>
      <c r="M33" s="42">
        <f t="shared" si="2"/>
        <v>124</v>
      </c>
      <c r="N33" s="42">
        <v>0</v>
      </c>
      <c r="O33" s="27">
        <f t="shared" si="4"/>
        <v>16382</v>
      </c>
      <c r="P33" s="42"/>
      <c r="Q33" s="44" t="s">
        <v>410</v>
      </c>
      <c r="R33" s="76" t="s">
        <v>560</v>
      </c>
      <c r="S33" s="44" t="s">
        <v>561</v>
      </c>
      <c r="T33" s="44" t="s">
        <v>562</v>
      </c>
    </row>
    <row r="34" spans="1:20" s="28" customFormat="1" ht="19.5" customHeight="1">
      <c r="A34" s="21">
        <v>25</v>
      </c>
      <c r="B34" s="63">
        <v>2214872141</v>
      </c>
      <c r="C34" s="26" t="s">
        <v>534</v>
      </c>
      <c r="D34" s="26" t="s">
        <v>535</v>
      </c>
      <c r="E34" s="25" t="s">
        <v>26</v>
      </c>
      <c r="F34" s="11">
        <f>VLOOKUP(B34,'[2]WITHOUT PF'!$D$6:$AL$247,35,0)</f>
        <v>24</v>
      </c>
      <c r="G34" s="11">
        <f>VLOOKUP(B34,'[2]WITHOUT PF'!$D$6:$AM$247,36,0)</f>
        <v>4</v>
      </c>
      <c r="H34" s="1">
        <v>0</v>
      </c>
      <c r="I34" s="1">
        <f>VLOOKUP(B34,'[2]WITHOUT PF'!$D$6:$AO$247,38,0)</f>
        <v>1</v>
      </c>
      <c r="J34" s="2">
        <f t="shared" si="0"/>
        <v>29</v>
      </c>
      <c r="K34" s="27">
        <v>16506</v>
      </c>
      <c r="L34" s="2">
        <f t="shared" si="1"/>
        <v>15955.800000000001</v>
      </c>
      <c r="M34" s="42">
        <f t="shared" si="2"/>
        <v>120</v>
      </c>
      <c r="N34" s="42">
        <v>0</v>
      </c>
      <c r="O34" s="27">
        <f t="shared" si="4"/>
        <v>15835.800000000001</v>
      </c>
      <c r="P34" s="42"/>
      <c r="Q34" s="44" t="s">
        <v>31</v>
      </c>
      <c r="R34" s="76" t="s">
        <v>563</v>
      </c>
      <c r="S34" s="44" t="s">
        <v>564</v>
      </c>
      <c r="T34" s="44" t="s">
        <v>565</v>
      </c>
    </row>
    <row r="35" spans="1:20" s="28" customFormat="1" ht="19.5" customHeight="1">
      <c r="A35" s="21">
        <v>26</v>
      </c>
      <c r="B35" s="63">
        <v>2214872148</v>
      </c>
      <c r="C35" s="26" t="s">
        <v>536</v>
      </c>
      <c r="D35" s="26" t="s">
        <v>246</v>
      </c>
      <c r="E35" s="25" t="s">
        <v>26</v>
      </c>
      <c r="F35" s="11">
        <f>VLOOKUP(B35,'[2]WITHOUT PF'!$D$6:$AL$247,35,0)</f>
        <v>25</v>
      </c>
      <c r="G35" s="11">
        <f>VLOOKUP(B35,'[2]WITHOUT PF'!$D$6:$AM$247,36,0)</f>
        <v>4</v>
      </c>
      <c r="H35" s="1">
        <v>0</v>
      </c>
      <c r="I35" s="1">
        <f>VLOOKUP(B35,'[2]WITHOUT PF'!$D$6:$AO$247,38,0)</f>
        <v>1</v>
      </c>
      <c r="J35" s="2">
        <f t="shared" si="0"/>
        <v>30</v>
      </c>
      <c r="K35" s="27">
        <v>16506</v>
      </c>
      <c r="L35" s="2">
        <f t="shared" si="1"/>
        <v>16506</v>
      </c>
      <c r="M35" s="42">
        <f t="shared" si="2"/>
        <v>124</v>
      </c>
      <c r="N35" s="42">
        <v>0</v>
      </c>
      <c r="O35" s="27">
        <f t="shared" si="4"/>
        <v>16382</v>
      </c>
      <c r="P35" s="42"/>
      <c r="Q35" s="44" t="s">
        <v>434</v>
      </c>
      <c r="R35" s="76" t="s">
        <v>566</v>
      </c>
      <c r="S35" s="44" t="s">
        <v>702</v>
      </c>
      <c r="T35" s="44" t="s">
        <v>567</v>
      </c>
    </row>
    <row r="36" spans="1:20" s="28" customFormat="1" ht="19.5" customHeight="1">
      <c r="A36" s="21">
        <v>27</v>
      </c>
      <c r="B36" s="63">
        <v>2214603454</v>
      </c>
      <c r="C36" s="26" t="s">
        <v>537</v>
      </c>
      <c r="D36" s="26" t="s">
        <v>538</v>
      </c>
      <c r="E36" s="25" t="s">
        <v>26</v>
      </c>
      <c r="F36" s="11">
        <f>VLOOKUP(B36,'[2]WITHOUT PF'!$D$6:$AL$247,35,0)</f>
        <v>25</v>
      </c>
      <c r="G36" s="11">
        <f>VLOOKUP(B36,'[2]WITHOUT PF'!$D$6:$AM$247,36,0)</f>
        <v>4</v>
      </c>
      <c r="H36" s="1">
        <v>0</v>
      </c>
      <c r="I36" s="1">
        <f>VLOOKUP(B36,'[2]WITHOUT PF'!$D$6:$AO$247,38,0)</f>
        <v>1</v>
      </c>
      <c r="J36" s="2">
        <f t="shared" si="0"/>
        <v>30</v>
      </c>
      <c r="K36" s="27">
        <v>16506</v>
      </c>
      <c r="L36" s="2">
        <f t="shared" si="1"/>
        <v>16506</v>
      </c>
      <c r="M36" s="42">
        <f t="shared" si="2"/>
        <v>124</v>
      </c>
      <c r="N36" s="42">
        <v>0</v>
      </c>
      <c r="O36" s="27">
        <f t="shared" si="4"/>
        <v>16382</v>
      </c>
      <c r="P36" s="42"/>
      <c r="Q36" s="44" t="s">
        <v>31</v>
      </c>
      <c r="R36" s="76" t="s">
        <v>568</v>
      </c>
      <c r="S36" s="44" t="s">
        <v>569</v>
      </c>
      <c r="T36" s="44" t="s">
        <v>570</v>
      </c>
    </row>
    <row r="37" spans="1:20" s="28" customFormat="1" ht="19.5" customHeight="1">
      <c r="A37" s="21">
        <v>28</v>
      </c>
      <c r="B37" s="63">
        <v>2214466419</v>
      </c>
      <c r="C37" s="26" t="s">
        <v>427</v>
      </c>
      <c r="D37" s="26" t="s">
        <v>539</v>
      </c>
      <c r="E37" s="25" t="s">
        <v>26</v>
      </c>
      <c r="F37" s="11">
        <f>VLOOKUP(B37,'[2]WITHOUT PF'!$D$6:$AL$247,35,0)</f>
        <v>24</v>
      </c>
      <c r="G37" s="11">
        <f>VLOOKUP(B37,'[2]WITHOUT PF'!$D$6:$AM$247,36,0)</f>
        <v>5</v>
      </c>
      <c r="H37" s="1">
        <v>0</v>
      </c>
      <c r="I37" s="1">
        <f>VLOOKUP(B37,'[2]WITHOUT PF'!$D$6:$AO$247,38,0)</f>
        <v>1</v>
      </c>
      <c r="J37" s="2">
        <f t="shared" si="0"/>
        <v>30</v>
      </c>
      <c r="K37" s="27">
        <v>16506</v>
      </c>
      <c r="L37" s="2">
        <f t="shared" si="1"/>
        <v>16506</v>
      </c>
      <c r="M37" s="42">
        <f t="shared" si="2"/>
        <v>124</v>
      </c>
      <c r="N37" s="42">
        <v>0</v>
      </c>
      <c r="O37" s="27">
        <f t="shared" si="4"/>
        <v>16382</v>
      </c>
      <c r="P37" s="42"/>
      <c r="Q37" s="44" t="s">
        <v>59</v>
      </c>
      <c r="R37" s="76" t="s">
        <v>571</v>
      </c>
      <c r="S37" s="44" t="s">
        <v>184</v>
      </c>
      <c r="T37" s="44" t="s">
        <v>572</v>
      </c>
    </row>
    <row r="38" spans="1:20" s="28" customFormat="1" ht="19.5" customHeight="1">
      <c r="A38" s="21">
        <v>29</v>
      </c>
      <c r="B38" s="63">
        <v>2214874382</v>
      </c>
      <c r="C38" s="26" t="s">
        <v>544</v>
      </c>
      <c r="D38" s="26" t="s">
        <v>545</v>
      </c>
      <c r="E38" s="25" t="s">
        <v>167</v>
      </c>
      <c r="F38" s="11">
        <f>VLOOKUP(B38,'[2]WITHOUT PF'!$D$6:$AL$247,35,0)</f>
        <v>25</v>
      </c>
      <c r="G38" s="11">
        <f>VLOOKUP(B38,'[2]WITHOUT PF'!$D$6:$AM$247,36,0)</f>
        <v>4</v>
      </c>
      <c r="H38" s="1">
        <v>0</v>
      </c>
      <c r="I38" s="1">
        <f>VLOOKUP(B38,'[2]WITHOUT PF'!$D$6:$AO$247,38,0)</f>
        <v>1</v>
      </c>
      <c r="J38" s="2">
        <f t="shared" si="0"/>
        <v>30</v>
      </c>
      <c r="K38" s="27">
        <v>20019</v>
      </c>
      <c r="L38" s="2">
        <f t="shared" si="1"/>
        <v>20019</v>
      </c>
      <c r="M38" s="42">
        <f t="shared" si="2"/>
        <v>151</v>
      </c>
      <c r="N38" s="42">
        <v>0</v>
      </c>
      <c r="O38" s="27">
        <f t="shared" si="4"/>
        <v>19868</v>
      </c>
      <c r="P38" s="42"/>
      <c r="Q38" s="44" t="s">
        <v>48</v>
      </c>
      <c r="R38" s="76" t="s">
        <v>578</v>
      </c>
      <c r="S38" s="44" t="s">
        <v>157</v>
      </c>
      <c r="T38" s="44" t="s">
        <v>579</v>
      </c>
    </row>
    <row r="39" spans="1:20" s="28" customFormat="1" ht="19.5" customHeight="1">
      <c r="A39" s="21">
        <v>30</v>
      </c>
      <c r="B39" s="63">
        <v>2214872510</v>
      </c>
      <c r="C39" s="26" t="s">
        <v>546</v>
      </c>
      <c r="D39" s="26" t="s">
        <v>547</v>
      </c>
      <c r="E39" s="25" t="s">
        <v>26</v>
      </c>
      <c r="F39" s="11">
        <f>VLOOKUP(B39,'[2]WITHOUT PF'!$D$6:$AL$247,35,0)</f>
        <v>25</v>
      </c>
      <c r="G39" s="11">
        <f>VLOOKUP(B39,'[2]WITHOUT PF'!$D$6:$AM$247,36,0)</f>
        <v>4</v>
      </c>
      <c r="H39" s="1">
        <v>0</v>
      </c>
      <c r="I39" s="1">
        <f>VLOOKUP(B39,'[2]WITHOUT PF'!$D$6:$AO$247,38,0)</f>
        <v>1</v>
      </c>
      <c r="J39" s="2">
        <f t="shared" si="0"/>
        <v>30</v>
      </c>
      <c r="K39" s="27">
        <v>16506</v>
      </c>
      <c r="L39" s="2">
        <f t="shared" si="1"/>
        <v>16506</v>
      </c>
      <c r="M39" s="42">
        <f t="shared" si="2"/>
        <v>124</v>
      </c>
      <c r="N39" s="42">
        <v>0</v>
      </c>
      <c r="O39" s="27">
        <f t="shared" si="4"/>
        <v>16382</v>
      </c>
      <c r="P39" s="42"/>
      <c r="Q39" s="44" t="s">
        <v>29</v>
      </c>
      <c r="R39" s="76" t="s">
        <v>580</v>
      </c>
      <c r="S39" s="44" t="s">
        <v>581</v>
      </c>
      <c r="T39" s="44" t="s">
        <v>582</v>
      </c>
    </row>
    <row r="40" spans="1:20" s="28" customFormat="1" ht="19.5" customHeight="1">
      <c r="A40" s="21">
        <v>31</v>
      </c>
      <c r="B40" s="63">
        <v>2214873411</v>
      </c>
      <c r="C40" s="26" t="s">
        <v>550</v>
      </c>
      <c r="D40" s="26" t="s">
        <v>551</v>
      </c>
      <c r="E40" s="25" t="s">
        <v>26</v>
      </c>
      <c r="F40" s="11">
        <f>VLOOKUP(B40,'[2]WITHOUT PF'!$D$6:$AL$247,35,0)</f>
        <v>25</v>
      </c>
      <c r="G40" s="11">
        <f>VLOOKUP(B40,'[2]WITHOUT PF'!$D$6:$AM$247,36,0)</f>
        <v>4</v>
      </c>
      <c r="H40" s="1">
        <v>0</v>
      </c>
      <c r="I40" s="1">
        <f>VLOOKUP(B40,'[2]WITHOUT PF'!$D$6:$AO$247,38,0)</f>
        <v>1</v>
      </c>
      <c r="J40" s="2">
        <f t="shared" si="0"/>
        <v>30</v>
      </c>
      <c r="K40" s="27">
        <v>16506</v>
      </c>
      <c r="L40" s="2">
        <f t="shared" si="1"/>
        <v>16506</v>
      </c>
      <c r="M40" s="42">
        <f t="shared" si="2"/>
        <v>124</v>
      </c>
      <c r="N40" s="42">
        <v>0</v>
      </c>
      <c r="O40" s="27">
        <f t="shared" si="4"/>
        <v>16382</v>
      </c>
      <c r="P40" s="42"/>
      <c r="Q40" s="44" t="s">
        <v>59</v>
      </c>
      <c r="R40" s="76" t="s">
        <v>641</v>
      </c>
      <c r="S40" s="44" t="s">
        <v>639</v>
      </c>
      <c r="T40" s="44" t="s">
        <v>640</v>
      </c>
    </row>
    <row r="41" spans="1:20" s="41" customFormat="1" ht="19.5" customHeight="1">
      <c r="A41" s="21">
        <v>32</v>
      </c>
      <c r="B41" s="71">
        <v>2214476132</v>
      </c>
      <c r="C41" s="35" t="s">
        <v>125</v>
      </c>
      <c r="D41" s="35" t="s">
        <v>138</v>
      </c>
      <c r="E41" s="34" t="s">
        <v>26</v>
      </c>
      <c r="F41" s="11">
        <f>VLOOKUP(B41,'[2]WITHOUT PF'!$D$6:$AL$247,35,0)</f>
        <v>25</v>
      </c>
      <c r="G41" s="11">
        <f>VLOOKUP(B41,'[2]WITHOUT PF'!$D$6:$AM$247,36,0)</f>
        <v>4</v>
      </c>
      <c r="H41" s="1">
        <v>0</v>
      </c>
      <c r="I41" s="1">
        <f>VLOOKUP(B41,'[2]WITHOUT PF'!$D$6:$AO$247,38,0)</f>
        <v>1</v>
      </c>
      <c r="J41" s="2">
        <f t="shared" si="0"/>
        <v>30</v>
      </c>
      <c r="K41" s="38">
        <v>16506</v>
      </c>
      <c r="L41" s="2">
        <f t="shared" si="1"/>
        <v>16506</v>
      </c>
      <c r="M41" s="37">
        <f t="shared" si="2"/>
        <v>124</v>
      </c>
      <c r="N41" s="37">
        <v>0</v>
      </c>
      <c r="O41" s="38">
        <f t="shared" si="4"/>
        <v>16382</v>
      </c>
      <c r="P41" s="37"/>
      <c r="Q41" s="44" t="s">
        <v>45</v>
      </c>
      <c r="R41" s="76" t="s">
        <v>191</v>
      </c>
      <c r="S41" s="44" t="s">
        <v>73</v>
      </c>
      <c r="T41" s="44" t="s">
        <v>74</v>
      </c>
    </row>
    <row r="42" spans="1:20" s="28" customFormat="1" ht="19.5" customHeight="1">
      <c r="A42" s="21">
        <v>33</v>
      </c>
      <c r="B42" s="63">
        <v>2214765991</v>
      </c>
      <c r="C42" s="26" t="s">
        <v>264</v>
      </c>
      <c r="D42" s="26" t="s">
        <v>265</v>
      </c>
      <c r="E42" s="25" t="s">
        <v>266</v>
      </c>
      <c r="F42" s="11">
        <f>VLOOKUP(B42,'[2]WITHOUT PF'!$D$6:$AL$247,35,0)</f>
        <v>25</v>
      </c>
      <c r="G42" s="11">
        <f>VLOOKUP(B42,'[2]WITHOUT PF'!$D$6:$AM$247,36,0)</f>
        <v>4</v>
      </c>
      <c r="H42" s="1">
        <v>0</v>
      </c>
      <c r="I42" s="1">
        <f>VLOOKUP(B42,'[2]WITHOUT PF'!$D$6:$AO$247,38,0)</f>
        <v>1</v>
      </c>
      <c r="J42" s="2">
        <f t="shared" si="0"/>
        <v>30</v>
      </c>
      <c r="K42" s="27">
        <v>20019</v>
      </c>
      <c r="L42" s="2">
        <f t="shared" si="1"/>
        <v>20019</v>
      </c>
      <c r="M42" s="42">
        <f t="shared" si="2"/>
        <v>151</v>
      </c>
      <c r="N42" s="42">
        <v>0</v>
      </c>
      <c r="O42" s="27">
        <f t="shared" si="4"/>
        <v>19868</v>
      </c>
      <c r="P42" s="42"/>
      <c r="Q42" s="44" t="s">
        <v>31</v>
      </c>
      <c r="R42" s="76" t="s">
        <v>274</v>
      </c>
      <c r="S42" s="44" t="s">
        <v>275</v>
      </c>
      <c r="T42" s="44" t="s">
        <v>276</v>
      </c>
    </row>
    <row r="43" spans="1:20" s="28" customFormat="1" ht="19.5" customHeight="1">
      <c r="A43" s="21">
        <v>34</v>
      </c>
      <c r="B43" s="63">
        <v>2214585639</v>
      </c>
      <c r="C43" s="26" t="s">
        <v>598</v>
      </c>
      <c r="D43" s="26" t="s">
        <v>599</v>
      </c>
      <c r="E43" s="25" t="s">
        <v>26</v>
      </c>
      <c r="F43" s="11">
        <f>VLOOKUP(B43,'[2]WITHOUT PF'!$D$6:$AL$247,35,0)</f>
        <v>25</v>
      </c>
      <c r="G43" s="11">
        <f>VLOOKUP(B43,'[2]WITHOUT PF'!$D$6:$AM$247,36,0)</f>
        <v>4</v>
      </c>
      <c r="H43" s="1">
        <v>0</v>
      </c>
      <c r="I43" s="1">
        <f>VLOOKUP(B43,'[2]WITHOUT PF'!$D$6:$AO$247,38,0)</f>
        <v>1</v>
      </c>
      <c r="J43" s="2">
        <f t="shared" si="0"/>
        <v>30</v>
      </c>
      <c r="K43" s="27">
        <v>16506</v>
      </c>
      <c r="L43" s="2">
        <f t="shared" si="1"/>
        <v>16506</v>
      </c>
      <c r="M43" s="42">
        <f t="shared" si="2"/>
        <v>124</v>
      </c>
      <c r="N43" s="42">
        <v>0</v>
      </c>
      <c r="O43" s="27">
        <f t="shared" si="4"/>
        <v>16382</v>
      </c>
      <c r="P43" s="42"/>
      <c r="Q43" s="44" t="s">
        <v>59</v>
      </c>
      <c r="R43" s="76" t="s">
        <v>605</v>
      </c>
      <c r="S43" s="44" t="s">
        <v>184</v>
      </c>
      <c r="T43" s="44" t="s">
        <v>572</v>
      </c>
    </row>
    <row r="44" spans="1:20" s="28" customFormat="1" ht="19.5" customHeight="1">
      <c r="A44" s="21">
        <v>35</v>
      </c>
      <c r="B44" s="63">
        <v>2214889159</v>
      </c>
      <c r="C44" s="26" t="s">
        <v>601</v>
      </c>
      <c r="D44" s="26" t="s">
        <v>602</v>
      </c>
      <c r="E44" s="25" t="s">
        <v>26</v>
      </c>
      <c r="F44" s="11">
        <f>VLOOKUP(B44,'[2]WITHOUT PF'!$D$6:$AL$247,35,0)</f>
        <v>25</v>
      </c>
      <c r="G44" s="11">
        <f>VLOOKUP(B44,'[2]WITHOUT PF'!$D$6:$AM$247,36,0)</f>
        <v>4</v>
      </c>
      <c r="H44" s="1">
        <v>0</v>
      </c>
      <c r="I44" s="1">
        <f>VLOOKUP(B44,'[2]WITHOUT PF'!$D$6:$AO$247,38,0)</f>
        <v>1</v>
      </c>
      <c r="J44" s="2">
        <f t="shared" si="0"/>
        <v>30</v>
      </c>
      <c r="K44" s="27">
        <v>16506</v>
      </c>
      <c r="L44" s="2">
        <f t="shared" si="1"/>
        <v>16506</v>
      </c>
      <c r="M44" s="42">
        <f t="shared" si="2"/>
        <v>124</v>
      </c>
      <c r="N44" s="42">
        <v>0</v>
      </c>
      <c r="O44" s="27">
        <f t="shared" si="4"/>
        <v>16382</v>
      </c>
      <c r="P44" s="42"/>
      <c r="Q44" s="44" t="s">
        <v>434</v>
      </c>
      <c r="R44" s="76" t="s">
        <v>607</v>
      </c>
      <c r="S44" s="44" t="s">
        <v>44</v>
      </c>
      <c r="T44" s="44" t="s">
        <v>567</v>
      </c>
    </row>
    <row r="45" spans="1:20" s="28" customFormat="1" ht="19.5" customHeight="1">
      <c r="A45" s="21">
        <v>36</v>
      </c>
      <c r="B45" s="63">
        <v>2214633960</v>
      </c>
      <c r="C45" s="26" t="s">
        <v>603</v>
      </c>
      <c r="D45" s="26" t="s">
        <v>604</v>
      </c>
      <c r="E45" s="25" t="s">
        <v>26</v>
      </c>
      <c r="F45" s="11">
        <f>VLOOKUP(B45,'[2]WITHOUT PF'!$D$6:$AL$247,35,0)</f>
        <v>25</v>
      </c>
      <c r="G45" s="11">
        <f>VLOOKUP(B45,'[2]WITHOUT PF'!$D$6:$AM$247,36,0)</f>
        <v>4</v>
      </c>
      <c r="H45" s="1">
        <v>0</v>
      </c>
      <c r="I45" s="1">
        <f>VLOOKUP(B45,'[2]WITHOUT PF'!$D$6:$AO$247,38,0)</f>
        <v>1</v>
      </c>
      <c r="J45" s="2">
        <f t="shared" si="0"/>
        <v>30</v>
      </c>
      <c r="K45" s="27">
        <v>16506</v>
      </c>
      <c r="L45" s="2">
        <f t="shared" si="1"/>
        <v>16506</v>
      </c>
      <c r="M45" s="42">
        <f t="shared" si="2"/>
        <v>124</v>
      </c>
      <c r="N45" s="42">
        <v>0</v>
      </c>
      <c r="O45" s="27">
        <f t="shared" si="4"/>
        <v>16382</v>
      </c>
      <c r="P45" s="42"/>
      <c r="Q45" s="44" t="s">
        <v>29</v>
      </c>
      <c r="R45" s="76" t="s">
        <v>608</v>
      </c>
      <c r="S45" s="44" t="s">
        <v>609</v>
      </c>
      <c r="T45" s="44" t="s">
        <v>610</v>
      </c>
    </row>
    <row r="46" spans="1:20" s="28" customFormat="1" ht="19.5" customHeight="1">
      <c r="A46" s="21">
        <v>37</v>
      </c>
      <c r="B46" s="63">
        <v>2214393976</v>
      </c>
      <c r="C46" s="26" t="s">
        <v>262</v>
      </c>
      <c r="D46" s="26" t="s">
        <v>263</v>
      </c>
      <c r="E46" s="25" t="s">
        <v>26</v>
      </c>
      <c r="F46" s="11">
        <f>VLOOKUP(B46,'[2]WITHOUT PF'!$D$6:$AL$247,35,0)</f>
        <v>25</v>
      </c>
      <c r="G46" s="11">
        <f>VLOOKUP(B46,'[2]WITHOUT PF'!$D$6:$AM$247,36,0)</f>
        <v>4</v>
      </c>
      <c r="H46" s="1">
        <v>0</v>
      </c>
      <c r="I46" s="1">
        <f>VLOOKUP(B46,'[2]WITHOUT PF'!$D$6:$AO$247,38,0)</f>
        <v>1</v>
      </c>
      <c r="J46" s="2">
        <f t="shared" si="0"/>
        <v>30</v>
      </c>
      <c r="K46" s="27">
        <v>16506</v>
      </c>
      <c r="L46" s="2">
        <f t="shared" si="1"/>
        <v>16506</v>
      </c>
      <c r="M46" s="42">
        <f t="shared" si="2"/>
        <v>124</v>
      </c>
      <c r="N46" s="42">
        <v>0</v>
      </c>
      <c r="O46" s="27">
        <f t="shared" si="4"/>
        <v>16382</v>
      </c>
      <c r="P46" s="42"/>
      <c r="Q46" s="44" t="s">
        <v>48</v>
      </c>
      <c r="R46" s="76" t="s">
        <v>270</v>
      </c>
      <c r="S46" s="44" t="s">
        <v>271</v>
      </c>
      <c r="T46" s="44" t="s">
        <v>272</v>
      </c>
    </row>
    <row r="47" spans="1:20" s="28" customFormat="1" ht="19.5" customHeight="1">
      <c r="A47" s="21">
        <v>38</v>
      </c>
      <c r="B47" s="63">
        <v>2214885928</v>
      </c>
      <c r="C47" s="26" t="s">
        <v>611</v>
      </c>
      <c r="D47" s="26" t="s">
        <v>612</v>
      </c>
      <c r="E47" s="25" t="s">
        <v>26</v>
      </c>
      <c r="F47" s="11">
        <f>VLOOKUP(B47,'[2]WITHOUT PF'!$D$6:$AL$247,35,0)</f>
        <v>21</v>
      </c>
      <c r="G47" s="11">
        <f>VLOOKUP(B47,'[2]WITHOUT PF'!$D$6:$AM$247,36,0)</f>
        <v>4</v>
      </c>
      <c r="H47" s="1">
        <v>0</v>
      </c>
      <c r="I47" s="1">
        <f>VLOOKUP(B47,'[2]WITHOUT PF'!$D$6:$AO$247,38,0)</f>
        <v>1</v>
      </c>
      <c r="J47" s="2">
        <f t="shared" si="0"/>
        <v>26</v>
      </c>
      <c r="K47" s="27">
        <v>16506</v>
      </c>
      <c r="L47" s="2">
        <f aca="true" t="shared" si="5" ref="L47:L66">(K47/D$7*J47)</f>
        <v>14305.2</v>
      </c>
      <c r="M47" s="42">
        <f t="shared" si="2"/>
        <v>108</v>
      </c>
      <c r="N47" s="42">
        <v>0</v>
      </c>
      <c r="O47" s="27">
        <f t="shared" si="4"/>
        <v>14197.2</v>
      </c>
      <c r="P47" s="42"/>
      <c r="Q47" s="44" t="s">
        <v>59</v>
      </c>
      <c r="R47" s="76" t="s">
        <v>621</v>
      </c>
      <c r="S47" s="44" t="s">
        <v>622</v>
      </c>
      <c r="T47" s="44" t="s">
        <v>623</v>
      </c>
    </row>
    <row r="48" spans="1:20" s="28" customFormat="1" ht="19.5" customHeight="1">
      <c r="A48" s="21">
        <v>39</v>
      </c>
      <c r="B48" s="63">
        <v>2214889151</v>
      </c>
      <c r="C48" s="26" t="s">
        <v>613</v>
      </c>
      <c r="D48" s="26" t="s">
        <v>614</v>
      </c>
      <c r="E48" s="25" t="s">
        <v>26</v>
      </c>
      <c r="F48" s="11">
        <f>VLOOKUP(B48,'[2]WITHOUT PF'!$D$6:$AL$247,35,0)</f>
        <v>24</v>
      </c>
      <c r="G48" s="11">
        <f>VLOOKUP(B48,'[2]WITHOUT PF'!$D$6:$AM$247,36,0)</f>
        <v>4</v>
      </c>
      <c r="H48" s="1">
        <v>0</v>
      </c>
      <c r="I48" s="1">
        <f>VLOOKUP(B48,'[2]WITHOUT PF'!$D$6:$AO$247,38,0)</f>
        <v>0</v>
      </c>
      <c r="J48" s="2">
        <f aca="true" t="shared" si="6" ref="J48:J66">I48+H48+G48+F48</f>
        <v>28</v>
      </c>
      <c r="K48" s="27">
        <v>16506</v>
      </c>
      <c r="L48" s="2">
        <f t="shared" si="5"/>
        <v>15405.600000000002</v>
      </c>
      <c r="M48" s="42">
        <f aca="true" t="shared" si="7" ref="M48:M66">ROUNDUP(L48*0.75%,0)</f>
        <v>116</v>
      </c>
      <c r="N48" s="42">
        <v>0</v>
      </c>
      <c r="O48" s="27">
        <f t="shared" si="4"/>
        <v>15289.600000000002</v>
      </c>
      <c r="P48" s="42"/>
      <c r="Q48" s="44" t="s">
        <v>62</v>
      </c>
      <c r="R48" s="76" t="s">
        <v>624</v>
      </c>
      <c r="S48" s="44" t="s">
        <v>625</v>
      </c>
      <c r="T48" s="44" t="s">
        <v>626</v>
      </c>
    </row>
    <row r="49" spans="1:20" s="28" customFormat="1" ht="19.5" customHeight="1">
      <c r="A49" s="21">
        <v>40</v>
      </c>
      <c r="B49" s="63">
        <v>2214889162</v>
      </c>
      <c r="C49" s="26" t="s">
        <v>615</v>
      </c>
      <c r="D49" s="26" t="s">
        <v>616</v>
      </c>
      <c r="E49" s="25" t="s">
        <v>26</v>
      </c>
      <c r="F49" s="11">
        <f>VLOOKUP(B49,'[2]WITHOUT PF'!$D$6:$AL$247,35,0)</f>
        <v>23</v>
      </c>
      <c r="G49" s="11">
        <f>VLOOKUP(B49,'[2]WITHOUT PF'!$D$6:$AM$247,36,0)</f>
        <v>4</v>
      </c>
      <c r="H49" s="1">
        <v>0</v>
      </c>
      <c r="I49" s="1">
        <f>VLOOKUP(B49,'[2]WITHOUT PF'!$D$6:$AO$247,38,0)</f>
        <v>1</v>
      </c>
      <c r="J49" s="2">
        <f t="shared" si="6"/>
        <v>28</v>
      </c>
      <c r="K49" s="27">
        <v>16506</v>
      </c>
      <c r="L49" s="2">
        <f t="shared" si="5"/>
        <v>15405.600000000002</v>
      </c>
      <c r="M49" s="42">
        <f t="shared" si="7"/>
        <v>116</v>
      </c>
      <c r="N49" s="42">
        <v>0</v>
      </c>
      <c r="O49" s="27">
        <f t="shared" si="4"/>
        <v>15289.600000000002</v>
      </c>
      <c r="P49" s="42"/>
      <c r="Q49" s="44" t="s">
        <v>48</v>
      </c>
      <c r="R49" s="76" t="s">
        <v>627</v>
      </c>
      <c r="S49" s="44" t="s">
        <v>628</v>
      </c>
      <c r="T49" s="44" t="s">
        <v>629</v>
      </c>
    </row>
    <row r="50" spans="1:20" s="28" customFormat="1" ht="19.5" customHeight="1">
      <c r="A50" s="21">
        <v>41</v>
      </c>
      <c r="B50" s="63">
        <v>2214646822</v>
      </c>
      <c r="C50" s="26" t="s">
        <v>617</v>
      </c>
      <c r="D50" s="26" t="s">
        <v>618</v>
      </c>
      <c r="E50" s="25" t="s">
        <v>26</v>
      </c>
      <c r="F50" s="11">
        <f>VLOOKUP(B50,'[2]WITHOUT PF'!$D$6:$AL$247,35,0)</f>
        <v>25</v>
      </c>
      <c r="G50" s="11">
        <f>VLOOKUP(B50,'[2]WITHOUT PF'!$D$6:$AM$247,36,0)</f>
        <v>4</v>
      </c>
      <c r="H50" s="1">
        <v>0</v>
      </c>
      <c r="I50" s="1">
        <f>VLOOKUP(B50,'[2]WITHOUT PF'!$D$6:$AO$247,38,0)</f>
        <v>1</v>
      </c>
      <c r="J50" s="2">
        <f t="shared" si="6"/>
        <v>30</v>
      </c>
      <c r="K50" s="27">
        <v>16506</v>
      </c>
      <c r="L50" s="2">
        <f t="shared" si="5"/>
        <v>16506</v>
      </c>
      <c r="M50" s="42">
        <f t="shared" si="7"/>
        <v>124</v>
      </c>
      <c r="N50" s="42">
        <v>0</v>
      </c>
      <c r="O50" s="27">
        <f t="shared" si="4"/>
        <v>16382</v>
      </c>
      <c r="P50" s="42"/>
      <c r="Q50" s="44" t="s">
        <v>57</v>
      </c>
      <c r="R50" s="76" t="s">
        <v>630</v>
      </c>
      <c r="S50" s="44" t="s">
        <v>631</v>
      </c>
      <c r="T50" s="44" t="s">
        <v>632</v>
      </c>
    </row>
    <row r="51" spans="1:20" s="28" customFormat="1" ht="19.5" customHeight="1">
      <c r="A51" s="21">
        <v>42</v>
      </c>
      <c r="B51" s="63">
        <v>2214518712</v>
      </c>
      <c r="C51" s="26" t="s">
        <v>619</v>
      </c>
      <c r="D51" s="26" t="s">
        <v>620</v>
      </c>
      <c r="E51" s="25" t="s">
        <v>26</v>
      </c>
      <c r="F51" s="11">
        <f>VLOOKUP(B51,'[2]WITHOUT PF'!$D$6:$AL$247,35,0)</f>
        <v>25</v>
      </c>
      <c r="G51" s="11">
        <f>VLOOKUP(B51,'[2]WITHOUT PF'!$D$6:$AM$247,36,0)</f>
        <v>4</v>
      </c>
      <c r="H51" s="1">
        <v>0</v>
      </c>
      <c r="I51" s="1">
        <f>VLOOKUP(B51,'[2]WITHOUT PF'!$D$6:$AO$247,38,0)</f>
        <v>1</v>
      </c>
      <c r="J51" s="2">
        <f t="shared" si="6"/>
        <v>30</v>
      </c>
      <c r="K51" s="27">
        <v>16506</v>
      </c>
      <c r="L51" s="2">
        <f t="shared" si="5"/>
        <v>16506</v>
      </c>
      <c r="M51" s="42">
        <f t="shared" si="7"/>
        <v>124</v>
      </c>
      <c r="N51" s="42">
        <v>0</v>
      </c>
      <c r="O51" s="27">
        <f t="shared" si="4"/>
        <v>16382</v>
      </c>
      <c r="P51" s="42"/>
      <c r="Q51" s="44" t="s">
        <v>48</v>
      </c>
      <c r="R51" s="76" t="s">
        <v>633</v>
      </c>
      <c r="S51" s="44" t="s">
        <v>634</v>
      </c>
      <c r="T51" s="44" t="s">
        <v>629</v>
      </c>
    </row>
    <row r="52" spans="1:20" s="28" customFormat="1" ht="19.5" customHeight="1">
      <c r="A52" s="21">
        <v>43</v>
      </c>
      <c r="B52" s="63">
        <v>2214791437</v>
      </c>
      <c r="C52" s="26" t="s">
        <v>643</v>
      </c>
      <c r="D52" s="26" t="s">
        <v>644</v>
      </c>
      <c r="E52" s="25" t="s">
        <v>26</v>
      </c>
      <c r="F52" s="11">
        <f>VLOOKUP(B52,'[2]WITHOUT PF'!$D$6:$AL$247,35,0)</f>
        <v>25</v>
      </c>
      <c r="G52" s="11">
        <f>VLOOKUP(B52,'[2]WITHOUT PF'!$D$6:$AM$247,36,0)</f>
        <v>4</v>
      </c>
      <c r="H52" s="1">
        <v>0</v>
      </c>
      <c r="I52" s="1">
        <f>VLOOKUP(B52,'[2]WITHOUT PF'!$D$6:$AO$247,38,0)</f>
        <v>1</v>
      </c>
      <c r="J52" s="2">
        <f t="shared" si="6"/>
        <v>30</v>
      </c>
      <c r="K52" s="27">
        <v>16506</v>
      </c>
      <c r="L52" s="2">
        <f t="shared" si="5"/>
        <v>16506</v>
      </c>
      <c r="M52" s="42">
        <f t="shared" si="7"/>
        <v>124</v>
      </c>
      <c r="N52" s="42">
        <v>0</v>
      </c>
      <c r="O52" s="27">
        <f t="shared" si="4"/>
        <v>16382</v>
      </c>
      <c r="P52" s="42"/>
      <c r="Q52" s="44" t="s">
        <v>48</v>
      </c>
      <c r="R52" s="76" t="s">
        <v>670</v>
      </c>
      <c r="S52" s="44" t="s">
        <v>63</v>
      </c>
      <c r="T52" s="44" t="s">
        <v>671</v>
      </c>
    </row>
    <row r="53" spans="1:20" s="28" customFormat="1" ht="19.5" customHeight="1">
      <c r="A53" s="21">
        <v>44</v>
      </c>
      <c r="B53" s="63">
        <v>2214894641</v>
      </c>
      <c r="C53" s="26" t="s">
        <v>645</v>
      </c>
      <c r="D53" s="26" t="s">
        <v>203</v>
      </c>
      <c r="E53" s="25" t="s">
        <v>26</v>
      </c>
      <c r="F53" s="11">
        <f>VLOOKUP(B53,'[2]WITHOUT PF'!$D$6:$AL$247,35,0)</f>
        <v>24</v>
      </c>
      <c r="G53" s="11">
        <f>VLOOKUP(B53,'[2]WITHOUT PF'!$D$6:$AM$247,36,0)</f>
        <v>5</v>
      </c>
      <c r="H53" s="1">
        <v>0</v>
      </c>
      <c r="I53" s="1">
        <f>VLOOKUP(B53,'[2]WITHOUT PF'!$D$6:$AO$247,38,0)</f>
        <v>1</v>
      </c>
      <c r="J53" s="2">
        <f t="shared" si="6"/>
        <v>30</v>
      </c>
      <c r="K53" s="27">
        <v>16506</v>
      </c>
      <c r="L53" s="2">
        <f t="shared" si="5"/>
        <v>16506</v>
      </c>
      <c r="M53" s="42">
        <f t="shared" si="7"/>
        <v>124</v>
      </c>
      <c r="N53" s="42">
        <v>0</v>
      </c>
      <c r="O53" s="27">
        <f t="shared" si="4"/>
        <v>16382</v>
      </c>
      <c r="P53" s="42"/>
      <c r="Q53" s="44" t="s">
        <v>59</v>
      </c>
      <c r="R53" s="76" t="s">
        <v>672</v>
      </c>
      <c r="S53" s="44" t="s">
        <v>673</v>
      </c>
      <c r="T53" s="44" t="s">
        <v>674</v>
      </c>
    </row>
    <row r="54" spans="1:20" s="28" customFormat="1" ht="19.5" customHeight="1">
      <c r="A54" s="21">
        <v>45</v>
      </c>
      <c r="B54" s="63">
        <v>2214894647</v>
      </c>
      <c r="C54" s="26" t="s">
        <v>646</v>
      </c>
      <c r="D54" s="26" t="s">
        <v>647</v>
      </c>
      <c r="E54" s="25" t="s">
        <v>26</v>
      </c>
      <c r="F54" s="11">
        <f>VLOOKUP(B54,'[2]WITHOUT PF'!$D$6:$AL$247,35,0)</f>
        <v>25</v>
      </c>
      <c r="G54" s="11">
        <f>VLOOKUP(B54,'[2]WITHOUT PF'!$D$6:$AM$247,36,0)</f>
        <v>4</v>
      </c>
      <c r="H54" s="1">
        <v>0</v>
      </c>
      <c r="I54" s="1">
        <f>VLOOKUP(B54,'[2]WITHOUT PF'!$D$6:$AO$247,38,0)</f>
        <v>1</v>
      </c>
      <c r="J54" s="2">
        <f t="shared" si="6"/>
        <v>30</v>
      </c>
      <c r="K54" s="27">
        <v>16506</v>
      </c>
      <c r="L54" s="2">
        <f t="shared" si="5"/>
        <v>16506</v>
      </c>
      <c r="M54" s="42">
        <f t="shared" si="7"/>
        <v>124</v>
      </c>
      <c r="N54" s="42">
        <v>0</v>
      </c>
      <c r="O54" s="27">
        <f t="shared" si="4"/>
        <v>16382</v>
      </c>
      <c r="P54" s="42"/>
      <c r="Q54" s="44" t="s">
        <v>59</v>
      </c>
      <c r="R54" s="76" t="s">
        <v>675</v>
      </c>
      <c r="S54" s="44" t="s">
        <v>157</v>
      </c>
      <c r="T54" s="44" t="s">
        <v>676</v>
      </c>
    </row>
    <row r="55" spans="1:20" s="28" customFormat="1" ht="19.5" customHeight="1">
      <c r="A55" s="21">
        <v>46</v>
      </c>
      <c r="B55" s="63">
        <v>2214895175</v>
      </c>
      <c r="C55" s="26" t="s">
        <v>648</v>
      </c>
      <c r="D55" s="26" t="s">
        <v>649</v>
      </c>
      <c r="E55" s="25" t="s">
        <v>26</v>
      </c>
      <c r="F55" s="11">
        <f>VLOOKUP(B55,'[2]WITHOUT PF'!$D$6:$AL$247,35,0)</f>
        <v>24</v>
      </c>
      <c r="G55" s="11">
        <f>VLOOKUP(B55,'[2]WITHOUT PF'!$D$6:$AM$247,36,0)</f>
        <v>5</v>
      </c>
      <c r="H55" s="1">
        <v>0</v>
      </c>
      <c r="I55" s="1">
        <f>VLOOKUP(B55,'[2]WITHOUT PF'!$D$6:$AO$247,38,0)</f>
        <v>1</v>
      </c>
      <c r="J55" s="2">
        <f t="shared" si="6"/>
        <v>30</v>
      </c>
      <c r="K55" s="27">
        <v>16506</v>
      </c>
      <c r="L55" s="2">
        <f t="shared" si="5"/>
        <v>16506</v>
      </c>
      <c r="M55" s="42">
        <f t="shared" si="7"/>
        <v>124</v>
      </c>
      <c r="N55" s="42">
        <v>0</v>
      </c>
      <c r="O55" s="27">
        <f t="shared" si="4"/>
        <v>16382</v>
      </c>
      <c r="P55" s="42"/>
      <c r="Q55" s="44" t="s">
        <v>62</v>
      </c>
      <c r="R55" s="76" t="s">
        <v>677</v>
      </c>
      <c r="S55" s="44" t="s">
        <v>678</v>
      </c>
      <c r="T55" s="44" t="s">
        <v>679</v>
      </c>
    </row>
    <row r="56" spans="1:20" s="28" customFormat="1" ht="19.5" customHeight="1">
      <c r="A56" s="21">
        <v>47</v>
      </c>
      <c r="B56" s="63">
        <v>2214895152</v>
      </c>
      <c r="C56" s="26" t="s">
        <v>650</v>
      </c>
      <c r="D56" s="26" t="s">
        <v>651</v>
      </c>
      <c r="E56" s="25" t="s">
        <v>167</v>
      </c>
      <c r="F56" s="11">
        <f>VLOOKUP(B56,'[2]WITHOUT PF'!$D$6:$AL$247,35,0)</f>
        <v>25</v>
      </c>
      <c r="G56" s="11">
        <f>VLOOKUP(B56,'[2]WITHOUT PF'!$D$6:$AM$247,36,0)</f>
        <v>4</v>
      </c>
      <c r="H56" s="1">
        <v>0</v>
      </c>
      <c r="I56" s="1">
        <f>VLOOKUP(B56,'[2]WITHOUT PF'!$D$6:$AO$247,38,0)</f>
        <v>1</v>
      </c>
      <c r="J56" s="2">
        <f t="shared" si="6"/>
        <v>30</v>
      </c>
      <c r="K56" s="27">
        <v>18187</v>
      </c>
      <c r="L56" s="2">
        <f t="shared" si="5"/>
        <v>18187</v>
      </c>
      <c r="M56" s="42">
        <f t="shared" si="7"/>
        <v>137</v>
      </c>
      <c r="N56" s="42">
        <v>0</v>
      </c>
      <c r="O56" s="27">
        <f t="shared" si="4"/>
        <v>18050</v>
      </c>
      <c r="P56" s="42"/>
      <c r="Q56" s="44" t="s">
        <v>389</v>
      </c>
      <c r="R56" s="76" t="s">
        <v>680</v>
      </c>
      <c r="S56" s="44" t="s">
        <v>681</v>
      </c>
      <c r="T56" s="44" t="s">
        <v>682</v>
      </c>
    </row>
    <row r="57" spans="1:20" s="28" customFormat="1" ht="19.5" customHeight="1">
      <c r="A57" s="21">
        <v>48</v>
      </c>
      <c r="B57" s="63">
        <v>2214895155</v>
      </c>
      <c r="C57" s="26" t="s">
        <v>652</v>
      </c>
      <c r="D57" s="26" t="s">
        <v>653</v>
      </c>
      <c r="E57" s="25" t="s">
        <v>167</v>
      </c>
      <c r="F57" s="11">
        <f>VLOOKUP(B57,'[2]WITHOUT PF'!$D$6:$AL$247,35,0)</f>
        <v>25</v>
      </c>
      <c r="G57" s="11">
        <f>VLOOKUP(B57,'[2]WITHOUT PF'!$D$6:$AM$247,36,0)</f>
        <v>4</v>
      </c>
      <c r="H57" s="1">
        <v>0</v>
      </c>
      <c r="I57" s="1">
        <f>VLOOKUP(B57,'[2]WITHOUT PF'!$D$6:$AO$247,38,0)</f>
        <v>1</v>
      </c>
      <c r="J57" s="2">
        <f t="shared" si="6"/>
        <v>30</v>
      </c>
      <c r="K57" s="27">
        <v>20019</v>
      </c>
      <c r="L57" s="2">
        <f t="shared" si="5"/>
        <v>20019</v>
      </c>
      <c r="M57" s="42">
        <f t="shared" si="7"/>
        <v>151</v>
      </c>
      <c r="N57" s="42">
        <v>0</v>
      </c>
      <c r="O57" s="27">
        <f t="shared" si="4"/>
        <v>19868</v>
      </c>
      <c r="P57" s="42"/>
      <c r="Q57" s="44" t="s">
        <v>57</v>
      </c>
      <c r="R57" s="76" t="s">
        <v>683</v>
      </c>
      <c r="S57" s="44" t="s">
        <v>684</v>
      </c>
      <c r="T57" s="44" t="s">
        <v>685</v>
      </c>
    </row>
    <row r="58" spans="1:20" s="28" customFormat="1" ht="19.5" customHeight="1">
      <c r="A58" s="21">
        <v>49</v>
      </c>
      <c r="B58" s="63">
        <v>2214895161</v>
      </c>
      <c r="C58" s="26" t="s">
        <v>27</v>
      </c>
      <c r="D58" s="26" t="s">
        <v>654</v>
      </c>
      <c r="E58" s="25" t="s">
        <v>87</v>
      </c>
      <c r="F58" s="11">
        <f>VLOOKUP(B58,'[2]WITHOUT PF'!$D$6:$AL$247,35,0)</f>
        <v>25</v>
      </c>
      <c r="G58" s="11">
        <f>VLOOKUP(B58,'[2]WITHOUT PF'!$D$6:$AM$247,36,0)</f>
        <v>4</v>
      </c>
      <c r="H58" s="1">
        <v>0</v>
      </c>
      <c r="I58" s="1">
        <f>VLOOKUP(B58,'[2]WITHOUT PF'!$D$6:$AO$247,38,0)</f>
        <v>1</v>
      </c>
      <c r="J58" s="2">
        <f t="shared" si="6"/>
        <v>30</v>
      </c>
      <c r="K58" s="27">
        <v>18187</v>
      </c>
      <c r="L58" s="2">
        <f t="shared" si="5"/>
        <v>18187</v>
      </c>
      <c r="M58" s="42">
        <f t="shared" si="7"/>
        <v>137</v>
      </c>
      <c r="N58" s="42">
        <v>0</v>
      </c>
      <c r="O58" s="27">
        <f t="shared" si="4"/>
        <v>18050</v>
      </c>
      <c r="P58" s="42"/>
      <c r="Q58" s="44" t="s">
        <v>41</v>
      </c>
      <c r="R58" s="76" t="s">
        <v>686</v>
      </c>
      <c r="S58" s="44" t="s">
        <v>687</v>
      </c>
      <c r="T58" s="44" t="s">
        <v>688</v>
      </c>
    </row>
    <row r="59" spans="1:20" s="28" customFormat="1" ht="19.5" customHeight="1">
      <c r="A59" s="21">
        <v>50</v>
      </c>
      <c r="B59" s="63">
        <v>2214895163</v>
      </c>
      <c r="C59" s="26" t="s">
        <v>655</v>
      </c>
      <c r="D59" s="26" t="s">
        <v>656</v>
      </c>
      <c r="E59" s="25" t="s">
        <v>87</v>
      </c>
      <c r="F59" s="11">
        <f>VLOOKUP(B59,'[2]WITHOUT PF'!$D$6:$AL$247,35,0)</f>
        <v>25</v>
      </c>
      <c r="G59" s="11">
        <f>VLOOKUP(B59,'[2]WITHOUT PF'!$D$6:$AM$247,36,0)</f>
        <v>4</v>
      </c>
      <c r="H59" s="1">
        <v>0</v>
      </c>
      <c r="I59" s="1">
        <f>VLOOKUP(B59,'[2]WITHOUT PF'!$D$6:$AO$247,38,0)</f>
        <v>1</v>
      </c>
      <c r="J59" s="2">
        <f t="shared" si="6"/>
        <v>30</v>
      </c>
      <c r="K59" s="27">
        <v>18187</v>
      </c>
      <c r="L59" s="2">
        <f t="shared" si="5"/>
        <v>18187</v>
      </c>
      <c r="M59" s="42">
        <f t="shared" si="7"/>
        <v>137</v>
      </c>
      <c r="N59" s="42">
        <v>0</v>
      </c>
      <c r="O59" s="27">
        <f t="shared" si="4"/>
        <v>18050</v>
      </c>
      <c r="P59" s="42"/>
      <c r="Q59" s="44" t="s">
        <v>41</v>
      </c>
      <c r="R59" s="76" t="s">
        <v>689</v>
      </c>
      <c r="S59" s="44" t="s">
        <v>690</v>
      </c>
      <c r="T59" s="44" t="s">
        <v>228</v>
      </c>
    </row>
    <row r="60" spans="1:20" s="28" customFormat="1" ht="19.5" customHeight="1">
      <c r="A60" s="21">
        <v>51</v>
      </c>
      <c r="B60" s="63">
        <v>2214895169</v>
      </c>
      <c r="C60" s="26" t="s">
        <v>657</v>
      </c>
      <c r="D60" s="26" t="s">
        <v>658</v>
      </c>
      <c r="E60" s="25" t="s">
        <v>87</v>
      </c>
      <c r="F60" s="11">
        <f>VLOOKUP(B60,'[2]WITHOUT PF'!$D$6:$AL$247,35,0)</f>
        <v>26</v>
      </c>
      <c r="G60" s="11">
        <f>VLOOKUP(B60,'[2]WITHOUT PF'!$D$6:$AM$247,36,0)</f>
        <v>4</v>
      </c>
      <c r="H60" s="1">
        <v>0</v>
      </c>
      <c r="I60" s="1">
        <f>VLOOKUP(B60,'[2]WITHOUT PF'!$D$6:$AO$247,38,0)</f>
        <v>0</v>
      </c>
      <c r="J60" s="2">
        <f t="shared" si="6"/>
        <v>30</v>
      </c>
      <c r="K60" s="27">
        <v>18187</v>
      </c>
      <c r="L60" s="2">
        <f t="shared" si="5"/>
        <v>18187</v>
      </c>
      <c r="M60" s="42">
        <f t="shared" si="7"/>
        <v>137</v>
      </c>
      <c r="N60" s="42">
        <v>0</v>
      </c>
      <c r="O60" s="27">
        <f t="shared" si="4"/>
        <v>18050</v>
      </c>
      <c r="P60" s="42"/>
      <c r="Q60" s="44" t="s">
        <v>29</v>
      </c>
      <c r="R60" s="76" t="s">
        <v>691</v>
      </c>
      <c r="S60" s="44" t="s">
        <v>184</v>
      </c>
      <c r="T60" s="44" t="s">
        <v>300</v>
      </c>
    </row>
    <row r="61" spans="1:20" s="28" customFormat="1" ht="19.5" customHeight="1">
      <c r="A61" s="21">
        <v>52</v>
      </c>
      <c r="B61" s="63">
        <v>2214895171</v>
      </c>
      <c r="C61" s="26" t="s">
        <v>659</v>
      </c>
      <c r="D61" s="26" t="s">
        <v>660</v>
      </c>
      <c r="E61" s="25" t="s">
        <v>87</v>
      </c>
      <c r="F61" s="11">
        <f>VLOOKUP(B61,'[2]WITHOUT PF'!$D$6:$AL$247,35,0)</f>
        <v>25</v>
      </c>
      <c r="G61" s="11">
        <f>VLOOKUP(B61,'[2]WITHOUT PF'!$D$6:$AM$247,36,0)</f>
        <v>4</v>
      </c>
      <c r="H61" s="1">
        <v>0</v>
      </c>
      <c r="I61" s="1">
        <f>VLOOKUP(B61,'[2]WITHOUT PF'!$D$6:$AO$247,38,0)</f>
        <v>1</v>
      </c>
      <c r="J61" s="2">
        <f t="shared" si="6"/>
        <v>30</v>
      </c>
      <c r="K61" s="27">
        <v>18187</v>
      </c>
      <c r="L61" s="2">
        <f t="shared" si="5"/>
        <v>18187</v>
      </c>
      <c r="M61" s="42">
        <f t="shared" si="7"/>
        <v>137</v>
      </c>
      <c r="N61" s="42">
        <v>0</v>
      </c>
      <c r="O61" s="27">
        <f t="shared" si="4"/>
        <v>18050</v>
      </c>
      <c r="P61" s="42"/>
      <c r="Q61" s="44" t="s">
        <v>57</v>
      </c>
      <c r="R61" s="76" t="s">
        <v>692</v>
      </c>
      <c r="S61" s="44" t="s">
        <v>184</v>
      </c>
      <c r="T61" s="44" t="s">
        <v>161</v>
      </c>
    </row>
    <row r="62" spans="1:20" s="28" customFormat="1" ht="19.5" customHeight="1">
      <c r="A62" s="21">
        <v>53</v>
      </c>
      <c r="B62" s="63">
        <v>2214900463</v>
      </c>
      <c r="C62" s="26" t="s">
        <v>661</v>
      </c>
      <c r="D62" s="26" t="s">
        <v>662</v>
      </c>
      <c r="E62" s="25" t="s">
        <v>87</v>
      </c>
      <c r="F62" s="11">
        <f>VLOOKUP(B62,'[2]WITHOUT PF'!$D$6:$AL$247,35,0)</f>
        <v>25</v>
      </c>
      <c r="G62" s="11">
        <f>VLOOKUP(B62,'[2]WITHOUT PF'!$D$6:$AM$247,36,0)</f>
        <v>4</v>
      </c>
      <c r="H62" s="1">
        <v>0</v>
      </c>
      <c r="I62" s="1">
        <f>VLOOKUP(B62,'[2]WITHOUT PF'!$D$6:$AO$247,38,0)</f>
        <v>1</v>
      </c>
      <c r="J62" s="2">
        <f t="shared" si="6"/>
        <v>30</v>
      </c>
      <c r="K62" s="27">
        <v>18187</v>
      </c>
      <c r="L62" s="2">
        <f t="shared" si="5"/>
        <v>18187</v>
      </c>
      <c r="M62" s="42">
        <f t="shared" si="7"/>
        <v>137</v>
      </c>
      <c r="N62" s="42">
        <v>0</v>
      </c>
      <c r="O62" s="27">
        <f t="shared" si="4"/>
        <v>18050</v>
      </c>
      <c r="P62" s="42"/>
      <c r="Q62" s="44" t="s">
        <v>59</v>
      </c>
      <c r="R62" s="76" t="s">
        <v>693</v>
      </c>
      <c r="S62" s="44" t="s">
        <v>694</v>
      </c>
      <c r="T62" s="44" t="s">
        <v>261</v>
      </c>
    </row>
    <row r="63" spans="1:20" s="28" customFormat="1" ht="19.5" customHeight="1">
      <c r="A63" s="21">
        <v>54</v>
      </c>
      <c r="B63" s="63">
        <v>2214900468</v>
      </c>
      <c r="C63" s="26" t="s">
        <v>663</v>
      </c>
      <c r="D63" s="26" t="s">
        <v>664</v>
      </c>
      <c r="E63" s="25" t="s">
        <v>87</v>
      </c>
      <c r="F63" s="11">
        <f>VLOOKUP(B63,'[2]WITHOUT PF'!$D$6:$AL$247,35,0)</f>
        <v>5</v>
      </c>
      <c r="G63" s="11">
        <f>VLOOKUP(B63,'[2]WITHOUT PF'!$D$6:$AM$247,36,0)</f>
        <v>0</v>
      </c>
      <c r="H63" s="1">
        <v>0</v>
      </c>
      <c r="I63" s="1">
        <f>VLOOKUP(B63,'[2]WITHOUT PF'!$D$6:$AO$247,38,0)</f>
        <v>0</v>
      </c>
      <c r="J63" s="2">
        <f t="shared" si="6"/>
        <v>5</v>
      </c>
      <c r="K63" s="27">
        <v>18187</v>
      </c>
      <c r="L63" s="2">
        <f t="shared" si="5"/>
        <v>3031.166666666667</v>
      </c>
      <c r="M63" s="42">
        <f t="shared" si="7"/>
        <v>23</v>
      </c>
      <c r="N63" s="42">
        <v>0</v>
      </c>
      <c r="O63" s="27">
        <f t="shared" si="4"/>
        <v>3008.166666666667</v>
      </c>
      <c r="P63" s="42"/>
      <c r="Q63" s="44" t="s">
        <v>31</v>
      </c>
      <c r="R63" s="76" t="s">
        <v>695</v>
      </c>
      <c r="S63" s="44" t="s">
        <v>90</v>
      </c>
      <c r="T63" s="44" t="s">
        <v>305</v>
      </c>
    </row>
    <row r="64" spans="1:20" s="28" customFormat="1" ht="19.5" customHeight="1">
      <c r="A64" s="21">
        <v>55</v>
      </c>
      <c r="B64" s="63">
        <v>2214900473</v>
      </c>
      <c r="C64" s="26" t="s">
        <v>665</v>
      </c>
      <c r="D64" s="26" t="s">
        <v>666</v>
      </c>
      <c r="E64" s="25" t="s">
        <v>87</v>
      </c>
      <c r="F64" s="11">
        <f>VLOOKUP(B64,'[2]WITHOUT PF'!$D$6:$AL$247,35,0)</f>
        <v>16</v>
      </c>
      <c r="G64" s="11">
        <f>VLOOKUP(B64,'[2]WITHOUT PF'!$D$6:$AM$247,36,0)</f>
        <v>3</v>
      </c>
      <c r="H64" s="1">
        <v>0</v>
      </c>
      <c r="I64" s="1">
        <f>VLOOKUP(B64,'[2]WITHOUT PF'!$D$6:$AO$247,38,0)</f>
        <v>1</v>
      </c>
      <c r="J64" s="2">
        <f t="shared" si="6"/>
        <v>20</v>
      </c>
      <c r="K64" s="27">
        <v>18187</v>
      </c>
      <c r="L64" s="2">
        <f t="shared" si="5"/>
        <v>12124.666666666668</v>
      </c>
      <c r="M64" s="42">
        <f t="shared" si="7"/>
        <v>91</v>
      </c>
      <c r="N64" s="42">
        <v>0</v>
      </c>
      <c r="O64" s="27">
        <f t="shared" si="4"/>
        <v>12033.666666666668</v>
      </c>
      <c r="P64" s="42"/>
      <c r="Q64" s="44" t="s">
        <v>48</v>
      </c>
      <c r="R64" s="76" t="s">
        <v>696</v>
      </c>
      <c r="S64" s="44" t="s">
        <v>591</v>
      </c>
      <c r="T64" s="44" t="s">
        <v>697</v>
      </c>
    </row>
    <row r="65" spans="1:20" s="28" customFormat="1" ht="19.5" customHeight="1">
      <c r="A65" s="21">
        <v>56</v>
      </c>
      <c r="B65" s="63">
        <v>2214900476</v>
      </c>
      <c r="C65" s="26" t="s">
        <v>667</v>
      </c>
      <c r="D65" s="26" t="s">
        <v>668</v>
      </c>
      <c r="E65" s="25" t="s">
        <v>669</v>
      </c>
      <c r="F65" s="11">
        <f>VLOOKUP(B65,'[2]WITHOUT PF'!$D$6:$AL$247,35,0)</f>
        <v>25</v>
      </c>
      <c r="G65" s="11">
        <f>VLOOKUP(B65,'[2]WITHOUT PF'!$D$6:$AM$247,36,0)</f>
        <v>5</v>
      </c>
      <c r="H65" s="1">
        <v>0</v>
      </c>
      <c r="I65" s="1">
        <f>VLOOKUP(B65,'[2]WITHOUT PF'!$D$6:$AO$247,38,0)</f>
        <v>0</v>
      </c>
      <c r="J65" s="2">
        <f t="shared" si="6"/>
        <v>30</v>
      </c>
      <c r="K65" s="27">
        <v>20019</v>
      </c>
      <c r="L65" s="2">
        <f t="shared" si="5"/>
        <v>20019</v>
      </c>
      <c r="M65" s="42">
        <f t="shared" si="7"/>
        <v>151</v>
      </c>
      <c r="N65" s="42">
        <v>0</v>
      </c>
      <c r="O65" s="27">
        <f t="shared" si="4"/>
        <v>19868</v>
      </c>
      <c r="P65" s="42"/>
      <c r="Q65" s="44" t="s">
        <v>52</v>
      </c>
      <c r="R65" s="76" t="s">
        <v>698</v>
      </c>
      <c r="S65" s="44" t="s">
        <v>442</v>
      </c>
      <c r="T65" s="44" t="s">
        <v>443</v>
      </c>
    </row>
    <row r="66" spans="1:20" s="28" customFormat="1" ht="19.5" customHeight="1">
      <c r="A66" s="21">
        <v>57</v>
      </c>
      <c r="B66" s="63">
        <v>2214902707</v>
      </c>
      <c r="C66" s="26" t="s">
        <v>401</v>
      </c>
      <c r="D66" s="26" t="s">
        <v>135</v>
      </c>
      <c r="E66" s="25" t="s">
        <v>26</v>
      </c>
      <c r="F66" s="11">
        <f>VLOOKUP(B66,'[2]WITHOUT PF'!$D$6:$AL$247,35,0)</f>
        <v>25</v>
      </c>
      <c r="G66" s="11">
        <f>VLOOKUP(B66,'[2]WITHOUT PF'!$D$6:$AM$247,36,0)</f>
        <v>4</v>
      </c>
      <c r="H66" s="1">
        <v>0</v>
      </c>
      <c r="I66" s="1">
        <f>VLOOKUP(B66,'[2]WITHOUT PF'!$D$6:$AO$247,38,0)</f>
        <v>1</v>
      </c>
      <c r="J66" s="2">
        <f t="shared" si="6"/>
        <v>30</v>
      </c>
      <c r="K66" s="27">
        <v>16506</v>
      </c>
      <c r="L66" s="2">
        <f t="shared" si="5"/>
        <v>16506</v>
      </c>
      <c r="M66" s="42">
        <f t="shared" si="7"/>
        <v>124</v>
      </c>
      <c r="N66" s="42">
        <v>0</v>
      </c>
      <c r="O66" s="27">
        <f t="shared" si="4"/>
        <v>16382</v>
      </c>
      <c r="P66" s="42"/>
      <c r="Q66" s="44" t="s">
        <v>43</v>
      </c>
      <c r="R66" s="76" t="s">
        <v>699</v>
      </c>
      <c r="S66" s="44" t="s">
        <v>700</v>
      </c>
      <c r="T66" s="44" t="s">
        <v>701</v>
      </c>
    </row>
    <row r="67" spans="1:20" s="28" customFormat="1" ht="19.5" customHeight="1">
      <c r="A67" s="21">
        <v>58</v>
      </c>
      <c r="B67" s="63">
        <v>2214658371</v>
      </c>
      <c r="C67" s="26" t="s">
        <v>703</v>
      </c>
      <c r="D67" s="26" t="s">
        <v>51</v>
      </c>
      <c r="E67" s="25" t="s">
        <v>26</v>
      </c>
      <c r="F67" s="11">
        <f>VLOOKUP(B67,'[2]WITHOUT PF'!$D$6:$AL$247,35,0)</f>
        <v>25</v>
      </c>
      <c r="G67" s="11">
        <f>VLOOKUP(B67,'[2]WITHOUT PF'!$D$6:$AM$247,36,0)</f>
        <v>4</v>
      </c>
      <c r="H67" s="1">
        <v>0</v>
      </c>
      <c r="I67" s="1">
        <f>VLOOKUP(B67,'[2]WITHOUT PF'!$D$6:$AO$247,38,0)</f>
        <v>0</v>
      </c>
      <c r="J67" s="2">
        <f aca="true" t="shared" si="8" ref="J67:J103">I67+H67+G67+F67</f>
        <v>29</v>
      </c>
      <c r="K67" s="27">
        <v>16506</v>
      </c>
      <c r="L67" s="2">
        <f aca="true" t="shared" si="9" ref="L67:L103">(K67/D$7*J67)</f>
        <v>15955.800000000001</v>
      </c>
      <c r="M67" s="42">
        <f aca="true" t="shared" si="10" ref="M67:M103">ROUNDUP(L67*0.75%,0)</f>
        <v>120</v>
      </c>
      <c r="N67" s="42">
        <v>0</v>
      </c>
      <c r="O67" s="27">
        <f aca="true" t="shared" si="11" ref="O67:O103">L67-M67-N67</f>
        <v>15835.800000000001</v>
      </c>
      <c r="P67" s="42"/>
      <c r="Q67" s="44" t="s">
        <v>41</v>
      </c>
      <c r="R67" s="76" t="s">
        <v>757</v>
      </c>
      <c r="S67" s="44" t="s">
        <v>56</v>
      </c>
      <c r="T67" s="44" t="s">
        <v>758</v>
      </c>
    </row>
    <row r="68" spans="1:20" s="28" customFormat="1" ht="19.5" customHeight="1">
      <c r="A68" s="21">
        <v>59</v>
      </c>
      <c r="B68" s="63">
        <v>2214751637</v>
      </c>
      <c r="C68" s="26" t="s">
        <v>704</v>
      </c>
      <c r="D68" s="26" t="s">
        <v>66</v>
      </c>
      <c r="E68" s="25" t="s">
        <v>26</v>
      </c>
      <c r="F68" s="11">
        <f>VLOOKUP(B68,'[2]WITHOUT PF'!$D$6:$AL$247,35,0)</f>
        <v>24</v>
      </c>
      <c r="G68" s="11">
        <f>VLOOKUP(B68,'[2]WITHOUT PF'!$D$6:$AM$247,36,0)</f>
        <v>4</v>
      </c>
      <c r="H68" s="1">
        <v>0</v>
      </c>
      <c r="I68" s="1">
        <f>VLOOKUP(B68,'[2]WITHOUT PF'!$D$6:$AO$247,38,0)</f>
        <v>0</v>
      </c>
      <c r="J68" s="2">
        <f t="shared" si="8"/>
        <v>28</v>
      </c>
      <c r="K68" s="27">
        <v>16506</v>
      </c>
      <c r="L68" s="2">
        <f t="shared" si="9"/>
        <v>15405.600000000002</v>
      </c>
      <c r="M68" s="42">
        <f t="shared" si="10"/>
        <v>116</v>
      </c>
      <c r="N68" s="42">
        <v>0</v>
      </c>
      <c r="O68" s="27">
        <f t="shared" si="11"/>
        <v>15289.600000000002</v>
      </c>
      <c r="P68" s="42"/>
      <c r="Q68" s="44" t="s">
        <v>48</v>
      </c>
      <c r="R68" s="76" t="s">
        <v>759</v>
      </c>
      <c r="S68" s="44" t="s">
        <v>30</v>
      </c>
      <c r="T68" s="44" t="s">
        <v>760</v>
      </c>
    </row>
    <row r="69" spans="1:20" s="28" customFormat="1" ht="19.5" customHeight="1">
      <c r="A69" s="21">
        <v>60</v>
      </c>
      <c r="B69" s="63">
        <v>2214909982</v>
      </c>
      <c r="C69" s="26" t="s">
        <v>705</v>
      </c>
      <c r="D69" s="26" t="s">
        <v>171</v>
      </c>
      <c r="E69" s="25" t="s">
        <v>26</v>
      </c>
      <c r="F69" s="11">
        <f>VLOOKUP(B69,'[2]WITHOUT PF'!$D$6:$AL$247,35,0)</f>
        <v>24</v>
      </c>
      <c r="G69" s="11">
        <f>VLOOKUP(B69,'[2]WITHOUT PF'!$D$6:$AM$247,36,0)</f>
        <v>4</v>
      </c>
      <c r="H69" s="1">
        <v>0</v>
      </c>
      <c r="I69" s="1">
        <f>VLOOKUP(B69,'[2]WITHOUT PF'!$D$6:$AO$247,38,0)</f>
        <v>0</v>
      </c>
      <c r="J69" s="2">
        <f t="shared" si="8"/>
        <v>28</v>
      </c>
      <c r="K69" s="27">
        <v>16506</v>
      </c>
      <c r="L69" s="2">
        <f t="shared" si="9"/>
        <v>15405.600000000002</v>
      </c>
      <c r="M69" s="42">
        <f t="shared" si="10"/>
        <v>116</v>
      </c>
      <c r="N69" s="42">
        <v>0</v>
      </c>
      <c r="O69" s="27">
        <f t="shared" si="11"/>
        <v>15289.600000000002</v>
      </c>
      <c r="P69" s="42"/>
      <c r="Q69" s="44" t="s">
        <v>45</v>
      </c>
      <c r="R69" s="76" t="s">
        <v>761</v>
      </c>
      <c r="S69" s="44" t="s">
        <v>73</v>
      </c>
      <c r="T69" s="44" t="s">
        <v>74</v>
      </c>
    </row>
    <row r="70" spans="1:20" s="28" customFormat="1" ht="19.5" customHeight="1">
      <c r="A70" s="21">
        <v>61</v>
      </c>
      <c r="B70" s="63">
        <v>2214909989</v>
      </c>
      <c r="C70" s="26" t="s">
        <v>706</v>
      </c>
      <c r="D70" s="26" t="s">
        <v>707</v>
      </c>
      <c r="E70" s="25" t="s">
        <v>26</v>
      </c>
      <c r="F70" s="11">
        <f>VLOOKUP(B70,'[2]WITHOUT PF'!$D$6:$AL$247,35,0)</f>
        <v>24</v>
      </c>
      <c r="G70" s="11">
        <f>VLOOKUP(B70,'[2]WITHOUT PF'!$D$6:$AM$247,36,0)</f>
        <v>5</v>
      </c>
      <c r="H70" s="1">
        <v>0</v>
      </c>
      <c r="I70" s="1">
        <f>VLOOKUP(B70,'[2]WITHOUT PF'!$D$6:$AO$247,38,0)</f>
        <v>1</v>
      </c>
      <c r="J70" s="2">
        <f t="shared" si="8"/>
        <v>30</v>
      </c>
      <c r="K70" s="27">
        <v>16506</v>
      </c>
      <c r="L70" s="2">
        <f t="shared" si="9"/>
        <v>16506</v>
      </c>
      <c r="M70" s="42">
        <f t="shared" si="10"/>
        <v>124</v>
      </c>
      <c r="N70" s="42">
        <v>0</v>
      </c>
      <c r="O70" s="27">
        <f t="shared" si="11"/>
        <v>16382</v>
      </c>
      <c r="P70" s="42"/>
      <c r="Q70" s="44" t="s">
        <v>62</v>
      </c>
      <c r="R70" s="76" t="s">
        <v>762</v>
      </c>
      <c r="S70" s="44" t="s">
        <v>763</v>
      </c>
      <c r="T70" s="44" t="s">
        <v>764</v>
      </c>
    </row>
    <row r="71" spans="1:20" s="28" customFormat="1" ht="19.5" customHeight="1">
      <c r="A71" s="21">
        <v>62</v>
      </c>
      <c r="B71" s="63">
        <v>2214706350</v>
      </c>
      <c r="C71" s="26" t="s">
        <v>78</v>
      </c>
      <c r="D71" s="26" t="s">
        <v>101</v>
      </c>
      <c r="E71" s="25" t="s">
        <v>26</v>
      </c>
      <c r="F71" s="11">
        <f>VLOOKUP(B71,'[2]WITHOUT PF'!$D$6:$AL$247,35,0)</f>
        <v>24</v>
      </c>
      <c r="G71" s="11">
        <f>VLOOKUP(B71,'[2]WITHOUT PF'!$D$6:$AM$247,36,0)</f>
        <v>4</v>
      </c>
      <c r="H71" s="1">
        <v>0</v>
      </c>
      <c r="I71" s="1">
        <f>VLOOKUP(B71,'[2]WITHOUT PF'!$D$6:$AO$247,38,0)</f>
        <v>0</v>
      </c>
      <c r="J71" s="2">
        <f t="shared" si="8"/>
        <v>28</v>
      </c>
      <c r="K71" s="27">
        <v>16506</v>
      </c>
      <c r="L71" s="2">
        <f t="shared" si="9"/>
        <v>15405.600000000002</v>
      </c>
      <c r="M71" s="42">
        <f t="shared" si="10"/>
        <v>116</v>
      </c>
      <c r="N71" s="42">
        <v>0</v>
      </c>
      <c r="O71" s="27">
        <f t="shared" si="11"/>
        <v>15289.600000000002</v>
      </c>
      <c r="P71" s="42"/>
      <c r="Q71" s="44" t="s">
        <v>59</v>
      </c>
      <c r="R71" s="76" t="s">
        <v>102</v>
      </c>
      <c r="S71" s="44" t="s">
        <v>103</v>
      </c>
      <c r="T71" s="44" t="s">
        <v>104</v>
      </c>
    </row>
    <row r="72" spans="1:20" s="28" customFormat="1" ht="19.5" customHeight="1">
      <c r="A72" s="21">
        <v>63</v>
      </c>
      <c r="B72" s="63">
        <v>2214611876</v>
      </c>
      <c r="C72" s="26" t="s">
        <v>708</v>
      </c>
      <c r="D72" s="26" t="s">
        <v>709</v>
      </c>
      <c r="E72" s="25" t="s">
        <v>26</v>
      </c>
      <c r="F72" s="11">
        <f>VLOOKUP(B72,'[2]WITHOUT PF'!$D$6:$AL$247,35,0)</f>
        <v>11</v>
      </c>
      <c r="G72" s="11">
        <f>VLOOKUP(B72,'[2]WITHOUT PF'!$D$6:$AM$247,36,0)</f>
        <v>2</v>
      </c>
      <c r="H72" s="1">
        <v>0</v>
      </c>
      <c r="I72" s="1">
        <f>VLOOKUP(B72,'[2]WITHOUT PF'!$D$6:$AO$247,38,0)</f>
        <v>0</v>
      </c>
      <c r="J72" s="2">
        <f t="shared" si="8"/>
        <v>13</v>
      </c>
      <c r="K72" s="27">
        <v>16506</v>
      </c>
      <c r="L72" s="2">
        <f t="shared" si="9"/>
        <v>7152.6</v>
      </c>
      <c r="M72" s="42">
        <f t="shared" si="10"/>
        <v>54</v>
      </c>
      <c r="N72" s="42">
        <v>0</v>
      </c>
      <c r="O72" s="27">
        <f t="shared" si="11"/>
        <v>7098.6</v>
      </c>
      <c r="P72" s="42"/>
      <c r="Q72" s="44" t="s">
        <v>31</v>
      </c>
      <c r="R72" s="76" t="s">
        <v>765</v>
      </c>
      <c r="S72" s="44" t="s">
        <v>766</v>
      </c>
      <c r="T72" s="44" t="s">
        <v>767</v>
      </c>
    </row>
    <row r="73" spans="1:20" s="28" customFormat="1" ht="19.5" customHeight="1">
      <c r="A73" s="21">
        <v>64</v>
      </c>
      <c r="B73" s="63">
        <v>2214778364</v>
      </c>
      <c r="C73" s="26" t="s">
        <v>130</v>
      </c>
      <c r="D73" s="26" t="s">
        <v>288</v>
      </c>
      <c r="E73" s="25" t="s">
        <v>26</v>
      </c>
      <c r="F73" s="11">
        <f>VLOOKUP(B73,'[2]WITHOUT PF'!$D$6:$AL$247,35,0)</f>
        <v>25</v>
      </c>
      <c r="G73" s="11">
        <f>VLOOKUP(B73,'[2]WITHOUT PF'!$D$6:$AM$247,36,0)</f>
        <v>4</v>
      </c>
      <c r="H73" s="1">
        <v>0</v>
      </c>
      <c r="I73" s="1">
        <f>VLOOKUP(B73,'[2]WITHOUT PF'!$D$6:$AO$247,38,0)</f>
        <v>0</v>
      </c>
      <c r="J73" s="2">
        <f t="shared" si="8"/>
        <v>29</v>
      </c>
      <c r="K73" s="27">
        <v>16506</v>
      </c>
      <c r="L73" s="2">
        <f t="shared" si="9"/>
        <v>15955.800000000001</v>
      </c>
      <c r="M73" s="42">
        <f t="shared" si="10"/>
        <v>120</v>
      </c>
      <c r="N73" s="42">
        <v>0</v>
      </c>
      <c r="O73" s="27">
        <f t="shared" si="11"/>
        <v>15835.800000000001</v>
      </c>
      <c r="P73" s="42"/>
      <c r="Q73" s="44" t="s">
        <v>62</v>
      </c>
      <c r="R73" s="76" t="s">
        <v>301</v>
      </c>
      <c r="S73" s="44" t="s">
        <v>302</v>
      </c>
      <c r="T73" s="44" t="s">
        <v>303</v>
      </c>
    </row>
    <row r="74" spans="1:20" s="28" customFormat="1" ht="19.5" customHeight="1">
      <c r="A74" s="21">
        <v>65</v>
      </c>
      <c r="B74" s="63">
        <v>2214910013</v>
      </c>
      <c r="C74" s="26" t="s">
        <v>710</v>
      </c>
      <c r="D74" s="26" t="s">
        <v>318</v>
      </c>
      <c r="E74" s="25" t="s">
        <v>26</v>
      </c>
      <c r="F74" s="11">
        <f>VLOOKUP(B74,'[2]WITHOUT PF'!$D$6:$AL$247,35,0)</f>
        <v>24</v>
      </c>
      <c r="G74" s="11">
        <f>VLOOKUP(B74,'[2]WITHOUT PF'!$D$6:$AM$247,36,0)</f>
        <v>4</v>
      </c>
      <c r="H74" s="1">
        <v>0</v>
      </c>
      <c r="I74" s="1">
        <f>VLOOKUP(B74,'[2]WITHOUT PF'!$D$6:$AO$247,38,0)</f>
        <v>0</v>
      </c>
      <c r="J74" s="2">
        <f t="shared" si="8"/>
        <v>28</v>
      </c>
      <c r="K74" s="27">
        <v>16506</v>
      </c>
      <c r="L74" s="2">
        <f t="shared" si="9"/>
        <v>15405.600000000002</v>
      </c>
      <c r="M74" s="42">
        <f t="shared" si="10"/>
        <v>116</v>
      </c>
      <c r="N74" s="42">
        <v>0</v>
      </c>
      <c r="O74" s="27">
        <f t="shared" si="11"/>
        <v>15289.600000000002</v>
      </c>
      <c r="P74" s="42"/>
      <c r="Q74" s="44" t="s">
        <v>48</v>
      </c>
      <c r="R74" s="76" t="s">
        <v>768</v>
      </c>
      <c r="S74" s="44" t="s">
        <v>769</v>
      </c>
      <c r="T74" s="44" t="s">
        <v>334</v>
      </c>
    </row>
    <row r="75" spans="1:20" s="28" customFormat="1" ht="19.5" customHeight="1">
      <c r="A75" s="21">
        <v>66</v>
      </c>
      <c r="B75" s="63">
        <v>2214677653</v>
      </c>
      <c r="C75" s="26" t="s">
        <v>711</v>
      </c>
      <c r="D75" s="26" t="s">
        <v>64</v>
      </c>
      <c r="E75" s="25" t="s">
        <v>26</v>
      </c>
      <c r="F75" s="11">
        <f>VLOOKUP(B75,'[2]WITHOUT PF'!$D$6:$AL$247,35,0)</f>
        <v>25</v>
      </c>
      <c r="G75" s="11">
        <f>VLOOKUP(B75,'[2]WITHOUT PF'!$D$6:$AM$247,36,0)</f>
        <v>4</v>
      </c>
      <c r="H75" s="1">
        <v>0</v>
      </c>
      <c r="I75" s="1">
        <f>VLOOKUP(B75,'[2]WITHOUT PF'!$D$6:$AO$247,38,0)</f>
        <v>1</v>
      </c>
      <c r="J75" s="2">
        <f t="shared" si="8"/>
        <v>30</v>
      </c>
      <c r="K75" s="27">
        <v>16506</v>
      </c>
      <c r="L75" s="2">
        <f t="shared" si="9"/>
        <v>16506</v>
      </c>
      <c r="M75" s="42">
        <f t="shared" si="10"/>
        <v>124</v>
      </c>
      <c r="N75" s="42">
        <v>0</v>
      </c>
      <c r="O75" s="27">
        <f t="shared" si="11"/>
        <v>16382</v>
      </c>
      <c r="P75" s="42"/>
      <c r="Q75" s="44" t="s">
        <v>62</v>
      </c>
      <c r="R75" s="76" t="s">
        <v>770</v>
      </c>
      <c r="S75" s="44" t="s">
        <v>771</v>
      </c>
      <c r="T75" s="44" t="s">
        <v>772</v>
      </c>
    </row>
    <row r="76" spans="1:20" s="28" customFormat="1" ht="19.5" customHeight="1">
      <c r="A76" s="21">
        <v>67</v>
      </c>
      <c r="B76" s="63">
        <v>2214756162</v>
      </c>
      <c r="C76" s="26" t="s">
        <v>83</v>
      </c>
      <c r="D76" s="26" t="s">
        <v>712</v>
      </c>
      <c r="E76" s="25" t="s">
        <v>26</v>
      </c>
      <c r="F76" s="11">
        <f>VLOOKUP(B76,'[2]WITHOUT PF'!$D$6:$AL$247,35,0)</f>
        <v>26</v>
      </c>
      <c r="G76" s="11">
        <f>VLOOKUP(B76,'[2]WITHOUT PF'!$D$6:$AM$247,36,0)</f>
        <v>4</v>
      </c>
      <c r="H76" s="1">
        <v>0</v>
      </c>
      <c r="I76" s="1">
        <f>VLOOKUP(B76,'[2]WITHOUT PF'!$D$6:$AO$247,38,0)</f>
        <v>0</v>
      </c>
      <c r="J76" s="2">
        <f t="shared" si="8"/>
        <v>30</v>
      </c>
      <c r="K76" s="27">
        <v>16506</v>
      </c>
      <c r="L76" s="2">
        <f t="shared" si="9"/>
        <v>16506</v>
      </c>
      <c r="M76" s="42">
        <f t="shared" si="10"/>
        <v>124</v>
      </c>
      <c r="N76" s="42">
        <v>0</v>
      </c>
      <c r="O76" s="27">
        <f t="shared" si="11"/>
        <v>16382</v>
      </c>
      <c r="P76" s="42"/>
      <c r="Q76" s="44" t="s">
        <v>48</v>
      </c>
      <c r="R76" s="76" t="s">
        <v>773</v>
      </c>
      <c r="S76" s="44" t="s">
        <v>774</v>
      </c>
      <c r="T76" s="44" t="s">
        <v>775</v>
      </c>
    </row>
    <row r="77" spans="1:20" s="28" customFormat="1" ht="19.5" customHeight="1">
      <c r="A77" s="21">
        <v>68</v>
      </c>
      <c r="B77" s="63">
        <v>2214909991</v>
      </c>
      <c r="C77" s="26" t="s">
        <v>713</v>
      </c>
      <c r="D77" s="26" t="s">
        <v>714</v>
      </c>
      <c r="E77" s="25" t="s">
        <v>26</v>
      </c>
      <c r="F77" s="11">
        <f>VLOOKUP(B77,'[2]WITHOUT PF'!$D$6:$AL$247,35,0)</f>
        <v>25</v>
      </c>
      <c r="G77" s="11">
        <f>VLOOKUP(B77,'[2]WITHOUT PF'!$D$6:$AM$247,36,0)</f>
        <v>4</v>
      </c>
      <c r="H77" s="1">
        <v>0</v>
      </c>
      <c r="I77" s="1">
        <f>VLOOKUP(B77,'[2]WITHOUT PF'!$D$6:$AO$247,38,0)</f>
        <v>1</v>
      </c>
      <c r="J77" s="2">
        <f t="shared" si="8"/>
        <v>30</v>
      </c>
      <c r="K77" s="27">
        <v>16506</v>
      </c>
      <c r="L77" s="2">
        <f t="shared" si="9"/>
        <v>16506</v>
      </c>
      <c r="M77" s="42">
        <f t="shared" si="10"/>
        <v>124</v>
      </c>
      <c r="N77" s="42">
        <v>0</v>
      </c>
      <c r="O77" s="27">
        <f t="shared" si="11"/>
        <v>16382</v>
      </c>
      <c r="P77" s="42"/>
      <c r="Q77" s="44" t="s">
        <v>48</v>
      </c>
      <c r="R77" s="76" t="s">
        <v>776</v>
      </c>
      <c r="S77" s="44" t="s">
        <v>777</v>
      </c>
      <c r="T77" s="44" t="s">
        <v>778</v>
      </c>
    </row>
    <row r="78" spans="1:20" s="28" customFormat="1" ht="19.5" customHeight="1">
      <c r="A78" s="21">
        <v>69</v>
      </c>
      <c r="B78" s="63">
        <v>2214909995</v>
      </c>
      <c r="C78" s="26" t="s">
        <v>715</v>
      </c>
      <c r="D78" s="26" t="s">
        <v>716</v>
      </c>
      <c r="E78" s="25" t="s">
        <v>26</v>
      </c>
      <c r="F78" s="11">
        <f>VLOOKUP(B78,'[2]WITHOUT PF'!$D$6:$AL$247,35,0)</f>
        <v>24</v>
      </c>
      <c r="G78" s="11">
        <f>VLOOKUP(B78,'[2]WITHOUT PF'!$D$6:$AM$247,36,0)</f>
        <v>4</v>
      </c>
      <c r="H78" s="1">
        <v>0</v>
      </c>
      <c r="I78" s="1">
        <f>VLOOKUP(B78,'[2]WITHOUT PF'!$D$6:$AO$247,38,0)</f>
        <v>0</v>
      </c>
      <c r="J78" s="2">
        <f t="shared" si="8"/>
        <v>28</v>
      </c>
      <c r="K78" s="27">
        <v>16506</v>
      </c>
      <c r="L78" s="2">
        <f t="shared" si="9"/>
        <v>15405.600000000002</v>
      </c>
      <c r="M78" s="42">
        <f t="shared" si="10"/>
        <v>116</v>
      </c>
      <c r="N78" s="42">
        <v>0</v>
      </c>
      <c r="O78" s="27">
        <f t="shared" si="11"/>
        <v>15289.600000000002</v>
      </c>
      <c r="P78" s="42"/>
      <c r="Q78" s="44" t="s">
        <v>31</v>
      </c>
      <c r="R78" s="76" t="s">
        <v>779</v>
      </c>
      <c r="S78" s="44" t="s">
        <v>780</v>
      </c>
      <c r="T78" s="44" t="s">
        <v>781</v>
      </c>
    </row>
    <row r="79" spans="1:20" s="28" customFormat="1" ht="19.5" customHeight="1">
      <c r="A79" s="21">
        <v>70</v>
      </c>
      <c r="B79" s="63">
        <v>2214657433</v>
      </c>
      <c r="C79" s="26" t="s">
        <v>717</v>
      </c>
      <c r="D79" s="26" t="s">
        <v>718</v>
      </c>
      <c r="E79" s="25" t="s">
        <v>26</v>
      </c>
      <c r="F79" s="11">
        <f>VLOOKUP(B79,'[2]WITHOUT PF'!$D$6:$AL$247,35,0)</f>
        <v>23</v>
      </c>
      <c r="G79" s="11">
        <f>VLOOKUP(B79,'[2]WITHOUT PF'!$D$6:$AM$247,36,0)</f>
        <v>5</v>
      </c>
      <c r="H79" s="1">
        <v>0</v>
      </c>
      <c r="I79" s="1">
        <f>VLOOKUP(B79,'[2]WITHOUT PF'!$D$6:$AO$247,38,0)</f>
        <v>0</v>
      </c>
      <c r="J79" s="2">
        <f t="shared" si="8"/>
        <v>28</v>
      </c>
      <c r="K79" s="27">
        <v>16506</v>
      </c>
      <c r="L79" s="2">
        <f t="shared" si="9"/>
        <v>15405.600000000002</v>
      </c>
      <c r="M79" s="42">
        <f t="shared" si="10"/>
        <v>116</v>
      </c>
      <c r="N79" s="42">
        <v>0</v>
      </c>
      <c r="O79" s="27">
        <f t="shared" si="11"/>
        <v>15289.600000000002</v>
      </c>
      <c r="P79" s="42"/>
      <c r="Q79" s="44" t="s">
        <v>29</v>
      </c>
      <c r="R79" s="76" t="s">
        <v>782</v>
      </c>
      <c r="S79" s="44" t="s">
        <v>184</v>
      </c>
      <c r="T79" s="44" t="s">
        <v>300</v>
      </c>
    </row>
    <row r="80" spans="1:20" s="28" customFormat="1" ht="19.5" customHeight="1">
      <c r="A80" s="21">
        <v>71</v>
      </c>
      <c r="B80" s="63">
        <v>2214909998</v>
      </c>
      <c r="C80" s="26" t="s">
        <v>719</v>
      </c>
      <c r="D80" s="26" t="s">
        <v>720</v>
      </c>
      <c r="E80" s="25" t="s">
        <v>26</v>
      </c>
      <c r="F80" s="11">
        <f>VLOOKUP(B80,'[2]WITHOUT PF'!$D$6:$AL$247,35,0)</f>
        <v>24</v>
      </c>
      <c r="G80" s="11">
        <f>VLOOKUP(B80,'[2]WITHOUT PF'!$D$6:$AM$247,36,0)</f>
        <v>5</v>
      </c>
      <c r="H80" s="1">
        <v>0</v>
      </c>
      <c r="I80" s="1">
        <f>VLOOKUP(B80,'[2]WITHOUT PF'!$D$6:$AO$247,38,0)</f>
        <v>0</v>
      </c>
      <c r="J80" s="2">
        <f t="shared" si="8"/>
        <v>29</v>
      </c>
      <c r="K80" s="27">
        <v>16506</v>
      </c>
      <c r="L80" s="2">
        <f t="shared" si="9"/>
        <v>15955.800000000001</v>
      </c>
      <c r="M80" s="42">
        <f t="shared" si="10"/>
        <v>120</v>
      </c>
      <c r="N80" s="42">
        <v>0</v>
      </c>
      <c r="O80" s="27">
        <f t="shared" si="11"/>
        <v>15835.800000000001</v>
      </c>
      <c r="P80" s="42"/>
      <c r="Q80" s="44" t="s">
        <v>31</v>
      </c>
      <c r="R80" s="76" t="s">
        <v>783</v>
      </c>
      <c r="S80" s="44" t="s">
        <v>784</v>
      </c>
      <c r="T80" s="44" t="s">
        <v>785</v>
      </c>
    </row>
    <row r="81" spans="1:20" s="28" customFormat="1" ht="19.5" customHeight="1">
      <c r="A81" s="21">
        <v>72</v>
      </c>
      <c r="B81" s="63">
        <v>2214910021</v>
      </c>
      <c r="C81" s="26" t="s">
        <v>721</v>
      </c>
      <c r="D81" s="26" t="s">
        <v>722</v>
      </c>
      <c r="E81" s="25" t="s">
        <v>26</v>
      </c>
      <c r="F81" s="11">
        <f>VLOOKUP(B81,'[2]WITHOUT PF'!$D$6:$AL$247,35,0)</f>
        <v>24</v>
      </c>
      <c r="G81" s="11">
        <f>VLOOKUP(B81,'[2]WITHOUT PF'!$D$6:$AM$247,36,0)</f>
        <v>4</v>
      </c>
      <c r="H81" s="1">
        <v>0</v>
      </c>
      <c r="I81" s="1">
        <f>VLOOKUP(B81,'[2]WITHOUT PF'!$D$6:$AO$247,38,0)</f>
        <v>0</v>
      </c>
      <c r="J81" s="2">
        <f t="shared" si="8"/>
        <v>28</v>
      </c>
      <c r="K81" s="27">
        <v>16506</v>
      </c>
      <c r="L81" s="2">
        <f t="shared" si="9"/>
        <v>15405.600000000002</v>
      </c>
      <c r="M81" s="42">
        <f t="shared" si="10"/>
        <v>116</v>
      </c>
      <c r="N81" s="42">
        <v>0</v>
      </c>
      <c r="O81" s="27">
        <f t="shared" si="11"/>
        <v>15289.600000000002</v>
      </c>
      <c r="P81" s="42"/>
      <c r="Q81" s="44" t="s">
        <v>29</v>
      </c>
      <c r="R81" s="76" t="s">
        <v>786</v>
      </c>
      <c r="S81" s="44" t="s">
        <v>787</v>
      </c>
      <c r="T81" s="44" t="s">
        <v>788</v>
      </c>
    </row>
    <row r="82" spans="1:20" s="28" customFormat="1" ht="19.5" customHeight="1">
      <c r="A82" s="21">
        <v>73</v>
      </c>
      <c r="B82" s="63">
        <v>2214910032</v>
      </c>
      <c r="C82" s="26" t="s">
        <v>723</v>
      </c>
      <c r="D82" s="26" t="s">
        <v>724</v>
      </c>
      <c r="E82" s="25" t="s">
        <v>26</v>
      </c>
      <c r="F82" s="11">
        <f>VLOOKUP(B82,'[2]WITHOUT PF'!$D$6:$AL$247,35,0)</f>
        <v>25</v>
      </c>
      <c r="G82" s="11">
        <f>VLOOKUP(B82,'[2]WITHOUT PF'!$D$6:$AM$247,36,0)</f>
        <v>4</v>
      </c>
      <c r="H82" s="1">
        <v>0</v>
      </c>
      <c r="I82" s="1">
        <f>VLOOKUP(B82,'[2]WITHOUT PF'!$D$6:$AO$247,38,0)</f>
        <v>0</v>
      </c>
      <c r="J82" s="2">
        <f t="shared" si="8"/>
        <v>29</v>
      </c>
      <c r="K82" s="27">
        <v>16506</v>
      </c>
      <c r="L82" s="2">
        <f t="shared" si="9"/>
        <v>15955.800000000001</v>
      </c>
      <c r="M82" s="42">
        <f t="shared" si="10"/>
        <v>120</v>
      </c>
      <c r="N82" s="42">
        <v>0</v>
      </c>
      <c r="O82" s="27">
        <f t="shared" si="11"/>
        <v>15835.800000000001</v>
      </c>
      <c r="P82" s="42"/>
      <c r="Q82" s="44" t="s">
        <v>62</v>
      </c>
      <c r="R82" s="76" t="s">
        <v>789</v>
      </c>
      <c r="S82" s="44" t="s">
        <v>419</v>
      </c>
      <c r="T82" s="44" t="s">
        <v>790</v>
      </c>
    </row>
    <row r="83" spans="1:20" s="28" customFormat="1" ht="19.5" customHeight="1">
      <c r="A83" s="21">
        <v>74</v>
      </c>
      <c r="B83" s="63">
        <v>2214910037</v>
      </c>
      <c r="C83" s="26" t="s">
        <v>725</v>
      </c>
      <c r="D83" s="26" t="s">
        <v>726</v>
      </c>
      <c r="E83" s="25" t="s">
        <v>26</v>
      </c>
      <c r="F83" s="11">
        <f>VLOOKUP(B83,'[2]WITHOUT PF'!$D$6:$AL$247,35,0)</f>
        <v>24</v>
      </c>
      <c r="G83" s="11">
        <f>VLOOKUP(B83,'[2]WITHOUT PF'!$D$6:$AM$247,36,0)</f>
        <v>4</v>
      </c>
      <c r="H83" s="1">
        <v>0</v>
      </c>
      <c r="I83" s="1">
        <f>VLOOKUP(B83,'[2]WITHOUT PF'!$D$6:$AO$247,38,0)</f>
        <v>0</v>
      </c>
      <c r="J83" s="2">
        <f t="shared" si="8"/>
        <v>28</v>
      </c>
      <c r="K83" s="27">
        <v>16506</v>
      </c>
      <c r="L83" s="2">
        <f t="shared" si="9"/>
        <v>15405.600000000002</v>
      </c>
      <c r="M83" s="42">
        <f t="shared" si="10"/>
        <v>116</v>
      </c>
      <c r="N83" s="42">
        <v>0</v>
      </c>
      <c r="O83" s="27">
        <f t="shared" si="11"/>
        <v>15289.600000000002</v>
      </c>
      <c r="P83" s="42"/>
      <c r="Q83" s="44" t="s">
        <v>29</v>
      </c>
      <c r="R83" s="76" t="s">
        <v>791</v>
      </c>
      <c r="S83" s="44" t="s">
        <v>792</v>
      </c>
      <c r="T83" s="44" t="s">
        <v>793</v>
      </c>
    </row>
    <row r="84" spans="1:20" s="28" customFormat="1" ht="19.5" customHeight="1">
      <c r="A84" s="21">
        <v>75</v>
      </c>
      <c r="B84" s="63">
        <v>2214910042</v>
      </c>
      <c r="C84" s="26" t="s">
        <v>653</v>
      </c>
      <c r="D84" s="26" t="s">
        <v>727</v>
      </c>
      <c r="E84" s="25" t="s">
        <v>26</v>
      </c>
      <c r="F84" s="11">
        <f>VLOOKUP(B84,'[2]WITHOUT PF'!$D$6:$AL$247,35,0)</f>
        <v>24</v>
      </c>
      <c r="G84" s="11">
        <f>VLOOKUP(B84,'[2]WITHOUT PF'!$D$6:$AM$247,36,0)</f>
        <v>4</v>
      </c>
      <c r="H84" s="1">
        <v>0</v>
      </c>
      <c r="I84" s="1">
        <f>VLOOKUP(B84,'[2]WITHOUT PF'!$D$6:$AO$247,38,0)</f>
        <v>0</v>
      </c>
      <c r="J84" s="2">
        <f t="shared" si="8"/>
        <v>28</v>
      </c>
      <c r="K84" s="27">
        <v>16506</v>
      </c>
      <c r="L84" s="2">
        <f t="shared" si="9"/>
        <v>15405.600000000002</v>
      </c>
      <c r="M84" s="42">
        <f t="shared" si="10"/>
        <v>116</v>
      </c>
      <c r="N84" s="42">
        <v>0</v>
      </c>
      <c r="O84" s="27">
        <f t="shared" si="11"/>
        <v>15289.600000000002</v>
      </c>
      <c r="P84" s="42"/>
      <c r="Q84" s="44" t="s">
        <v>389</v>
      </c>
      <c r="R84" s="76" t="s">
        <v>794</v>
      </c>
      <c r="S84" s="44" t="s">
        <v>681</v>
      </c>
      <c r="T84" s="44" t="s">
        <v>682</v>
      </c>
    </row>
    <row r="85" spans="1:20" s="28" customFormat="1" ht="19.5" customHeight="1">
      <c r="A85" s="21">
        <v>76</v>
      </c>
      <c r="B85" s="63">
        <v>2214910044</v>
      </c>
      <c r="C85" s="26" t="s">
        <v>728</v>
      </c>
      <c r="D85" s="26" t="s">
        <v>729</v>
      </c>
      <c r="E85" s="25" t="s">
        <v>26</v>
      </c>
      <c r="F85" s="11">
        <f>VLOOKUP(B85,'[2]WITHOUT PF'!$D$6:$AL$247,35,0)</f>
        <v>24</v>
      </c>
      <c r="G85" s="11">
        <f>VLOOKUP(B85,'[2]WITHOUT PF'!$D$6:$AM$247,36,0)</f>
        <v>4</v>
      </c>
      <c r="H85" s="1">
        <v>0</v>
      </c>
      <c r="I85" s="1">
        <f>VLOOKUP(B85,'[2]WITHOUT PF'!$D$6:$AO$247,38,0)</f>
        <v>0</v>
      </c>
      <c r="J85" s="2">
        <f t="shared" si="8"/>
        <v>28</v>
      </c>
      <c r="K85" s="27">
        <v>16506</v>
      </c>
      <c r="L85" s="2">
        <f t="shared" si="9"/>
        <v>15405.600000000002</v>
      </c>
      <c r="M85" s="42">
        <f t="shared" si="10"/>
        <v>116</v>
      </c>
      <c r="N85" s="42">
        <v>0</v>
      </c>
      <c r="O85" s="27">
        <f t="shared" si="11"/>
        <v>15289.600000000002</v>
      </c>
      <c r="P85" s="42"/>
      <c r="Q85" s="44" t="s">
        <v>42</v>
      </c>
      <c r="R85" s="76" t="s">
        <v>795</v>
      </c>
      <c r="S85" s="44" t="s">
        <v>189</v>
      </c>
      <c r="T85" s="44" t="s">
        <v>190</v>
      </c>
    </row>
    <row r="86" spans="1:20" s="28" customFormat="1" ht="19.5" customHeight="1">
      <c r="A86" s="21">
        <v>77</v>
      </c>
      <c r="B86" s="63">
        <v>2214910051</v>
      </c>
      <c r="C86" s="26" t="s">
        <v>730</v>
      </c>
      <c r="D86" s="26" t="s">
        <v>731</v>
      </c>
      <c r="E86" s="25" t="s">
        <v>26</v>
      </c>
      <c r="F86" s="11">
        <f>VLOOKUP(B86,'[2]WITHOUT PF'!$D$6:$AL$247,35,0)</f>
        <v>20</v>
      </c>
      <c r="G86" s="11">
        <f>VLOOKUP(B86,'[2]WITHOUT PF'!$D$6:$AM$247,36,0)</f>
        <v>4</v>
      </c>
      <c r="H86" s="1">
        <v>0</v>
      </c>
      <c r="I86" s="1">
        <f>VLOOKUP(B86,'[2]WITHOUT PF'!$D$6:$AO$247,38,0)</f>
        <v>0</v>
      </c>
      <c r="J86" s="2">
        <f t="shared" si="8"/>
        <v>24</v>
      </c>
      <c r="K86" s="27">
        <v>16506</v>
      </c>
      <c r="L86" s="2">
        <f t="shared" si="9"/>
        <v>13204.800000000001</v>
      </c>
      <c r="M86" s="42">
        <f t="shared" si="10"/>
        <v>100</v>
      </c>
      <c r="N86" s="42">
        <v>0</v>
      </c>
      <c r="O86" s="27">
        <f t="shared" si="11"/>
        <v>13104.800000000001</v>
      </c>
      <c r="P86" s="42"/>
      <c r="Q86" s="44" t="s">
        <v>62</v>
      </c>
      <c r="R86" s="76" t="s">
        <v>796</v>
      </c>
      <c r="S86" s="44" t="s">
        <v>797</v>
      </c>
      <c r="T86" s="44" t="s">
        <v>798</v>
      </c>
    </row>
    <row r="87" spans="1:20" s="28" customFormat="1" ht="19.5" customHeight="1">
      <c r="A87" s="21">
        <v>78</v>
      </c>
      <c r="B87" s="63">
        <v>2214804168</v>
      </c>
      <c r="C87" s="26" t="s">
        <v>732</v>
      </c>
      <c r="D87" s="26" t="s">
        <v>733</v>
      </c>
      <c r="E87" s="25" t="s">
        <v>26</v>
      </c>
      <c r="F87" s="11">
        <f>VLOOKUP(B87,'[2]WITHOUT PF'!$D$6:$AL$247,35,0)</f>
        <v>17</v>
      </c>
      <c r="G87" s="11">
        <f>VLOOKUP(B87,'[2]WITHOUT PF'!$D$6:$AM$247,36,0)</f>
        <v>3</v>
      </c>
      <c r="H87" s="1">
        <v>0</v>
      </c>
      <c r="I87" s="1">
        <f>VLOOKUP(B87,'[2]WITHOUT PF'!$D$6:$AO$247,38,0)</f>
        <v>0</v>
      </c>
      <c r="J87" s="2">
        <f t="shared" si="8"/>
        <v>20</v>
      </c>
      <c r="K87" s="27">
        <v>16506</v>
      </c>
      <c r="L87" s="2">
        <f t="shared" si="9"/>
        <v>11004</v>
      </c>
      <c r="M87" s="42">
        <f t="shared" si="10"/>
        <v>83</v>
      </c>
      <c r="N87" s="42">
        <v>0</v>
      </c>
      <c r="O87" s="27">
        <f t="shared" si="11"/>
        <v>10921</v>
      </c>
      <c r="P87" s="42"/>
      <c r="Q87" s="44" t="s">
        <v>48</v>
      </c>
      <c r="R87" s="76" t="s">
        <v>799</v>
      </c>
      <c r="S87" s="44" t="s">
        <v>186</v>
      </c>
      <c r="T87" s="44" t="s">
        <v>187</v>
      </c>
    </row>
    <row r="88" spans="1:20" s="28" customFormat="1" ht="19.5" customHeight="1">
      <c r="A88" s="21">
        <v>79</v>
      </c>
      <c r="B88" s="63">
        <v>2214910057</v>
      </c>
      <c r="C88" s="26" t="s">
        <v>734</v>
      </c>
      <c r="D88" s="26" t="s">
        <v>206</v>
      </c>
      <c r="E88" s="25" t="s">
        <v>26</v>
      </c>
      <c r="F88" s="11">
        <f>VLOOKUP(B88,'[2]WITHOUT PF'!$D$6:$AL$247,35,0)</f>
        <v>13</v>
      </c>
      <c r="G88" s="11">
        <f>VLOOKUP(B88,'[2]WITHOUT PF'!$D$6:$AM$247,36,0)</f>
        <v>3</v>
      </c>
      <c r="H88" s="1">
        <v>0</v>
      </c>
      <c r="I88" s="1">
        <f>VLOOKUP(B88,'[2]WITHOUT PF'!$D$6:$AO$247,38,0)</f>
        <v>0</v>
      </c>
      <c r="J88" s="2">
        <f t="shared" si="8"/>
        <v>16</v>
      </c>
      <c r="K88" s="27">
        <v>16506</v>
      </c>
      <c r="L88" s="2">
        <f t="shared" si="9"/>
        <v>8803.2</v>
      </c>
      <c r="M88" s="42">
        <f t="shared" si="10"/>
        <v>67</v>
      </c>
      <c r="N88" s="42">
        <v>0</v>
      </c>
      <c r="O88" s="27">
        <f t="shared" si="11"/>
        <v>8736.2</v>
      </c>
      <c r="P88" s="42"/>
      <c r="Q88" s="44" t="s">
        <v>48</v>
      </c>
      <c r="R88" s="76" t="s">
        <v>800</v>
      </c>
      <c r="S88" s="44" t="s">
        <v>628</v>
      </c>
      <c r="T88" s="44" t="s">
        <v>629</v>
      </c>
    </row>
    <row r="89" spans="1:20" s="28" customFormat="1" ht="19.5" customHeight="1">
      <c r="A89" s="21">
        <v>80</v>
      </c>
      <c r="B89" s="63">
        <v>2214910058</v>
      </c>
      <c r="C89" s="26" t="s">
        <v>735</v>
      </c>
      <c r="D89" s="26" t="s">
        <v>736</v>
      </c>
      <c r="E89" s="25" t="s">
        <v>26</v>
      </c>
      <c r="F89" s="11">
        <f>VLOOKUP(B89,'[2]WITHOUT PF'!$D$6:$AL$247,35,0)</f>
        <v>14</v>
      </c>
      <c r="G89" s="11">
        <f>VLOOKUP(B89,'[2]WITHOUT PF'!$D$6:$AM$247,36,0)</f>
        <v>2</v>
      </c>
      <c r="H89" s="1">
        <v>0</v>
      </c>
      <c r="I89" s="1">
        <f>VLOOKUP(B89,'[2]WITHOUT PF'!$D$6:$AO$247,38,0)</f>
        <v>0</v>
      </c>
      <c r="J89" s="2">
        <f t="shared" si="8"/>
        <v>16</v>
      </c>
      <c r="K89" s="27">
        <v>16506</v>
      </c>
      <c r="L89" s="2">
        <f t="shared" si="9"/>
        <v>8803.2</v>
      </c>
      <c r="M89" s="42">
        <f t="shared" si="10"/>
        <v>67</v>
      </c>
      <c r="N89" s="42">
        <v>0</v>
      </c>
      <c r="O89" s="27">
        <f t="shared" si="11"/>
        <v>8736.2</v>
      </c>
      <c r="P89" s="42"/>
      <c r="Q89" s="44" t="s">
        <v>59</v>
      </c>
      <c r="R89" s="76" t="s">
        <v>801</v>
      </c>
      <c r="S89" s="44" t="s">
        <v>184</v>
      </c>
      <c r="T89" s="44" t="s">
        <v>572</v>
      </c>
    </row>
    <row r="90" spans="1:20" s="28" customFormat="1" ht="19.5" customHeight="1">
      <c r="A90" s="21">
        <v>81</v>
      </c>
      <c r="B90" s="63">
        <v>2214910062</v>
      </c>
      <c r="C90" s="26" t="s">
        <v>737</v>
      </c>
      <c r="D90" s="26" t="s">
        <v>67</v>
      </c>
      <c r="E90" s="25" t="s">
        <v>69</v>
      </c>
      <c r="F90" s="11">
        <f>VLOOKUP(B90,'[2]WITHOUT PF'!$D$6:$AL$247,35,0)</f>
        <v>26</v>
      </c>
      <c r="G90" s="11">
        <f>VLOOKUP(B90,'[2]WITHOUT PF'!$D$6:$AM$247,36,0)</f>
        <v>4</v>
      </c>
      <c r="H90" s="1">
        <v>0</v>
      </c>
      <c r="I90" s="1">
        <f>VLOOKUP(B90,'[2]WITHOUT PF'!$D$6:$AO$247,38,0)</f>
        <v>0</v>
      </c>
      <c r="J90" s="2">
        <f t="shared" si="8"/>
        <v>30</v>
      </c>
      <c r="K90" s="27">
        <v>20019</v>
      </c>
      <c r="L90" s="2">
        <f t="shared" si="9"/>
        <v>20019</v>
      </c>
      <c r="M90" s="42">
        <f t="shared" si="10"/>
        <v>151</v>
      </c>
      <c r="N90" s="42">
        <v>0</v>
      </c>
      <c r="O90" s="27">
        <f t="shared" si="11"/>
        <v>19868</v>
      </c>
      <c r="P90" s="42"/>
      <c r="Q90" s="44" t="s">
        <v>59</v>
      </c>
      <c r="R90" s="76" t="s">
        <v>802</v>
      </c>
      <c r="S90" s="44" t="s">
        <v>30</v>
      </c>
      <c r="T90" s="44" t="s">
        <v>803</v>
      </c>
    </row>
    <row r="91" spans="1:20" s="28" customFormat="1" ht="19.5" customHeight="1">
      <c r="A91" s="21">
        <v>82</v>
      </c>
      <c r="B91" s="63">
        <v>2214722741</v>
      </c>
      <c r="C91" s="26" t="s">
        <v>738</v>
      </c>
      <c r="D91" s="26" t="s">
        <v>529</v>
      </c>
      <c r="E91" s="25" t="s">
        <v>131</v>
      </c>
      <c r="F91" s="11">
        <f>VLOOKUP(B91,'[2]WITHOUT PF'!$D$6:$AL$247,35,0)</f>
        <v>25</v>
      </c>
      <c r="G91" s="11">
        <f>VLOOKUP(B91,'[2]WITHOUT PF'!$D$6:$AM$247,36,0)</f>
        <v>4</v>
      </c>
      <c r="H91" s="1">
        <v>0</v>
      </c>
      <c r="I91" s="1">
        <f>VLOOKUP(B91,'[2]WITHOUT PF'!$D$6:$AO$247,38,0)</f>
        <v>1</v>
      </c>
      <c r="J91" s="2">
        <f t="shared" si="8"/>
        <v>30</v>
      </c>
      <c r="K91" s="27">
        <v>20019</v>
      </c>
      <c r="L91" s="2">
        <f t="shared" si="9"/>
        <v>20019</v>
      </c>
      <c r="M91" s="42">
        <f t="shared" si="10"/>
        <v>151</v>
      </c>
      <c r="N91" s="42">
        <v>0</v>
      </c>
      <c r="O91" s="27">
        <f t="shared" si="11"/>
        <v>19868</v>
      </c>
      <c r="P91" s="42"/>
      <c r="Q91" s="44" t="s">
        <v>43</v>
      </c>
      <c r="R91" s="76" t="s">
        <v>804</v>
      </c>
      <c r="S91" s="44" t="s">
        <v>38</v>
      </c>
      <c r="T91" s="44" t="s">
        <v>805</v>
      </c>
    </row>
    <row r="92" spans="1:20" s="28" customFormat="1" ht="19.5" customHeight="1">
      <c r="A92" s="21">
        <v>83</v>
      </c>
      <c r="B92" s="63">
        <v>2214722729</v>
      </c>
      <c r="C92" s="26" t="s">
        <v>130</v>
      </c>
      <c r="D92" s="26" t="s">
        <v>739</v>
      </c>
      <c r="E92" s="25" t="s">
        <v>115</v>
      </c>
      <c r="F92" s="11">
        <f>VLOOKUP(B92,'[2]WITHOUT PF'!$D$6:$AL$247,35,0)</f>
        <v>26</v>
      </c>
      <c r="G92" s="11">
        <f>VLOOKUP(B92,'[2]WITHOUT PF'!$D$6:$AM$247,36,0)</f>
        <v>4</v>
      </c>
      <c r="H92" s="1">
        <v>0</v>
      </c>
      <c r="I92" s="1">
        <f>VLOOKUP(B92,'[2]WITHOUT PF'!$D$6:$AO$247,38,0)</f>
        <v>0</v>
      </c>
      <c r="J92" s="2">
        <f t="shared" si="8"/>
        <v>30</v>
      </c>
      <c r="K92" s="27">
        <v>20019</v>
      </c>
      <c r="L92" s="2">
        <f t="shared" si="9"/>
        <v>20019</v>
      </c>
      <c r="M92" s="42">
        <f t="shared" si="10"/>
        <v>151</v>
      </c>
      <c r="N92" s="42">
        <v>0</v>
      </c>
      <c r="O92" s="27">
        <f t="shared" si="11"/>
        <v>19868</v>
      </c>
      <c r="P92" s="42"/>
      <c r="Q92" s="44" t="s">
        <v>48</v>
      </c>
      <c r="R92" s="76" t="s">
        <v>806</v>
      </c>
      <c r="S92" s="44" t="s">
        <v>156</v>
      </c>
      <c r="T92" s="44" t="s">
        <v>807</v>
      </c>
    </row>
    <row r="93" spans="1:20" s="28" customFormat="1" ht="19.5" customHeight="1">
      <c r="A93" s="21">
        <v>84</v>
      </c>
      <c r="B93" s="63">
        <v>2214722758</v>
      </c>
      <c r="C93" s="26" t="s">
        <v>740</v>
      </c>
      <c r="D93" s="26" t="s">
        <v>741</v>
      </c>
      <c r="E93" s="25" t="s">
        <v>128</v>
      </c>
      <c r="F93" s="11">
        <f>VLOOKUP(B93,'[2]WITHOUT PF'!$D$6:$AL$247,35,0)</f>
        <v>26</v>
      </c>
      <c r="G93" s="11">
        <f>VLOOKUP(B93,'[2]WITHOUT PF'!$D$6:$AM$247,36,0)</f>
        <v>4</v>
      </c>
      <c r="H93" s="1">
        <v>0</v>
      </c>
      <c r="I93" s="1">
        <f>VLOOKUP(B93,'[2]WITHOUT PF'!$D$6:$AO$247,38,0)</f>
        <v>0</v>
      </c>
      <c r="J93" s="2">
        <f t="shared" si="8"/>
        <v>30</v>
      </c>
      <c r="K93" s="27">
        <v>16506</v>
      </c>
      <c r="L93" s="2">
        <f t="shared" si="9"/>
        <v>16506</v>
      </c>
      <c r="M93" s="42">
        <f t="shared" si="10"/>
        <v>124</v>
      </c>
      <c r="N93" s="42">
        <v>0</v>
      </c>
      <c r="O93" s="27">
        <f t="shared" si="11"/>
        <v>16382</v>
      </c>
      <c r="P93" s="42"/>
      <c r="Q93" s="44" t="s">
        <v>59</v>
      </c>
      <c r="R93" s="76" t="s">
        <v>808</v>
      </c>
      <c r="S93" s="44" t="s">
        <v>809</v>
      </c>
      <c r="T93" s="44" t="s">
        <v>810</v>
      </c>
    </row>
    <row r="94" spans="1:20" s="28" customFormat="1" ht="19.5" customHeight="1">
      <c r="A94" s="21">
        <v>85</v>
      </c>
      <c r="B94" s="63">
        <v>2214722628</v>
      </c>
      <c r="C94" s="26" t="s">
        <v>742</v>
      </c>
      <c r="D94" s="26" t="s">
        <v>743</v>
      </c>
      <c r="E94" s="25" t="s">
        <v>69</v>
      </c>
      <c r="F94" s="11">
        <f>VLOOKUP(B94,'[2]WITHOUT PF'!$D$6:$AL$247,35,0)</f>
        <v>25</v>
      </c>
      <c r="G94" s="11">
        <f>VLOOKUP(B94,'[2]WITHOUT PF'!$D$6:$AM$247,36,0)</f>
        <v>4</v>
      </c>
      <c r="H94" s="1">
        <v>0</v>
      </c>
      <c r="I94" s="1">
        <f>VLOOKUP(B94,'[2]WITHOUT PF'!$D$6:$AO$247,38,0)</f>
        <v>1</v>
      </c>
      <c r="J94" s="2">
        <f t="shared" si="8"/>
        <v>30</v>
      </c>
      <c r="K94" s="27">
        <v>20019</v>
      </c>
      <c r="L94" s="2">
        <f t="shared" si="9"/>
        <v>20019</v>
      </c>
      <c r="M94" s="42">
        <f t="shared" si="10"/>
        <v>151</v>
      </c>
      <c r="N94" s="42">
        <v>0</v>
      </c>
      <c r="O94" s="27">
        <f t="shared" si="11"/>
        <v>19868</v>
      </c>
      <c r="P94" s="42"/>
      <c r="Q94" s="44" t="s">
        <v>62</v>
      </c>
      <c r="R94" s="76" t="s">
        <v>811</v>
      </c>
      <c r="S94" s="44" t="s">
        <v>812</v>
      </c>
      <c r="T94" s="44" t="s">
        <v>813</v>
      </c>
    </row>
    <row r="95" spans="1:20" s="28" customFormat="1" ht="19.5" customHeight="1">
      <c r="A95" s="21">
        <v>86</v>
      </c>
      <c r="B95" s="63">
        <v>2214910065</v>
      </c>
      <c r="C95" s="26" t="s">
        <v>744</v>
      </c>
      <c r="D95" s="26" t="s">
        <v>745</v>
      </c>
      <c r="E95" s="25" t="s">
        <v>115</v>
      </c>
      <c r="F95" s="11">
        <f>VLOOKUP(B95,'[2]WITHOUT PF'!$D$6:$AL$247,35,0)</f>
        <v>23</v>
      </c>
      <c r="G95" s="11">
        <f>VLOOKUP(B95,'[2]WITHOUT PF'!$D$6:$AM$247,36,0)</f>
        <v>4</v>
      </c>
      <c r="H95" s="1">
        <v>0</v>
      </c>
      <c r="I95" s="1">
        <f>VLOOKUP(B95,'[2]WITHOUT PF'!$D$6:$AO$247,38,0)</f>
        <v>3</v>
      </c>
      <c r="J95" s="2">
        <f t="shared" si="8"/>
        <v>30</v>
      </c>
      <c r="K95" s="27">
        <v>20019</v>
      </c>
      <c r="L95" s="2">
        <f t="shared" si="9"/>
        <v>20019</v>
      </c>
      <c r="M95" s="42">
        <f t="shared" si="10"/>
        <v>151</v>
      </c>
      <c r="N95" s="42">
        <v>0</v>
      </c>
      <c r="O95" s="27">
        <f t="shared" si="11"/>
        <v>19868</v>
      </c>
      <c r="P95" s="42"/>
      <c r="Q95" s="44" t="s">
        <v>31</v>
      </c>
      <c r="R95" s="76" t="s">
        <v>814</v>
      </c>
      <c r="S95" s="44" t="s">
        <v>155</v>
      </c>
      <c r="T95" s="44" t="s">
        <v>251</v>
      </c>
    </row>
    <row r="96" spans="1:20" s="28" customFormat="1" ht="19.5" customHeight="1">
      <c r="A96" s="21">
        <v>87</v>
      </c>
      <c r="B96" s="63">
        <v>2214722637</v>
      </c>
      <c r="C96" s="26" t="s">
        <v>746</v>
      </c>
      <c r="D96" s="26" t="s">
        <v>747</v>
      </c>
      <c r="E96" s="25" t="s">
        <v>129</v>
      </c>
      <c r="F96" s="11">
        <f>VLOOKUP(B96,'[2]WITHOUT PF'!$D$6:$AL$247,35,0)</f>
        <v>21</v>
      </c>
      <c r="G96" s="11">
        <f>VLOOKUP(B96,'[2]WITHOUT PF'!$D$6:$AM$247,36,0)</f>
        <v>4</v>
      </c>
      <c r="H96" s="1">
        <v>0</v>
      </c>
      <c r="I96" s="1">
        <f>VLOOKUP(B96,'[2]WITHOUT PF'!$D$6:$AO$247,38,0)</f>
        <v>5</v>
      </c>
      <c r="J96" s="2">
        <f t="shared" si="8"/>
        <v>30</v>
      </c>
      <c r="K96" s="27">
        <v>18187</v>
      </c>
      <c r="L96" s="2">
        <f t="shared" si="9"/>
        <v>18187</v>
      </c>
      <c r="M96" s="42">
        <f t="shared" si="10"/>
        <v>137</v>
      </c>
      <c r="N96" s="42">
        <v>0</v>
      </c>
      <c r="O96" s="27">
        <f t="shared" si="11"/>
        <v>18050</v>
      </c>
      <c r="P96" s="42"/>
      <c r="Q96" s="44" t="s">
        <v>48</v>
      </c>
      <c r="R96" s="76" t="s">
        <v>815</v>
      </c>
      <c r="S96" s="44" t="s">
        <v>816</v>
      </c>
      <c r="T96" s="44" t="s">
        <v>154</v>
      </c>
    </row>
    <row r="97" spans="1:20" s="28" customFormat="1" ht="19.5" customHeight="1">
      <c r="A97" s="21">
        <v>88</v>
      </c>
      <c r="B97" s="63">
        <v>2214722754</v>
      </c>
      <c r="C97" s="26" t="s">
        <v>132</v>
      </c>
      <c r="D97" s="26" t="s">
        <v>748</v>
      </c>
      <c r="E97" s="25" t="s">
        <v>133</v>
      </c>
      <c r="F97" s="11">
        <f>VLOOKUP(B97,'[2]WITHOUT PF'!$D$6:$AL$247,35,0)</f>
        <v>25</v>
      </c>
      <c r="G97" s="11">
        <f>VLOOKUP(B97,'[2]WITHOUT PF'!$D$6:$AM$247,36,0)</f>
        <v>4</v>
      </c>
      <c r="H97" s="1">
        <v>0</v>
      </c>
      <c r="I97" s="1">
        <f>VLOOKUP(B97,'[2]WITHOUT PF'!$D$6:$AO$247,38,0)</f>
        <v>1</v>
      </c>
      <c r="J97" s="2">
        <f t="shared" si="8"/>
        <v>30</v>
      </c>
      <c r="K97" s="27">
        <v>20019</v>
      </c>
      <c r="L97" s="2">
        <f t="shared" si="9"/>
        <v>20019</v>
      </c>
      <c r="M97" s="42">
        <f t="shared" si="10"/>
        <v>151</v>
      </c>
      <c r="N97" s="42">
        <v>0</v>
      </c>
      <c r="O97" s="27">
        <f t="shared" si="11"/>
        <v>19868</v>
      </c>
      <c r="P97" s="42"/>
      <c r="Q97" s="44" t="s">
        <v>31</v>
      </c>
      <c r="R97" s="76" t="s">
        <v>817</v>
      </c>
      <c r="S97" s="44" t="s">
        <v>157</v>
      </c>
      <c r="T97" s="44" t="s">
        <v>158</v>
      </c>
    </row>
    <row r="98" spans="1:20" s="28" customFormat="1" ht="19.5" customHeight="1">
      <c r="A98" s="21">
        <v>89</v>
      </c>
      <c r="B98" s="63">
        <v>2214910069</v>
      </c>
      <c r="C98" s="26" t="s">
        <v>749</v>
      </c>
      <c r="D98" s="26" t="s">
        <v>246</v>
      </c>
      <c r="E98" s="25" t="s">
        <v>249</v>
      </c>
      <c r="F98" s="11">
        <f>VLOOKUP(B98,'[2]WITHOUT PF'!$D$6:$AL$247,35,0)</f>
        <v>21</v>
      </c>
      <c r="G98" s="11">
        <f>VLOOKUP(B98,'[2]WITHOUT PF'!$D$6:$AM$247,36,0)</f>
        <v>4</v>
      </c>
      <c r="H98" s="1">
        <v>0</v>
      </c>
      <c r="I98" s="1">
        <f>VLOOKUP(B98,'[2]WITHOUT PF'!$D$6:$AO$247,38,0)</f>
        <v>5</v>
      </c>
      <c r="J98" s="2">
        <f t="shared" si="8"/>
        <v>30</v>
      </c>
      <c r="K98" s="27">
        <v>20019</v>
      </c>
      <c r="L98" s="2">
        <f t="shared" si="9"/>
        <v>20019</v>
      </c>
      <c r="M98" s="42">
        <f t="shared" si="10"/>
        <v>151</v>
      </c>
      <c r="N98" s="42">
        <v>0</v>
      </c>
      <c r="O98" s="27">
        <f t="shared" si="11"/>
        <v>19868</v>
      </c>
      <c r="P98" s="42"/>
      <c r="Q98" s="44" t="s">
        <v>31</v>
      </c>
      <c r="R98" s="76" t="s">
        <v>818</v>
      </c>
      <c r="S98" s="44" t="s">
        <v>255</v>
      </c>
      <c r="T98" s="44" t="s">
        <v>256</v>
      </c>
    </row>
    <row r="99" spans="1:20" s="28" customFormat="1" ht="19.5" customHeight="1">
      <c r="A99" s="21">
        <v>90</v>
      </c>
      <c r="B99" s="63">
        <v>2214910075</v>
      </c>
      <c r="C99" s="26" t="s">
        <v>750</v>
      </c>
      <c r="D99" s="26" t="s">
        <v>751</v>
      </c>
      <c r="E99" s="25" t="s">
        <v>127</v>
      </c>
      <c r="F99" s="11">
        <f>VLOOKUP(B99,'[2]WITHOUT PF'!$D$6:$AL$247,35,0)</f>
        <v>25</v>
      </c>
      <c r="G99" s="11">
        <f>VLOOKUP(B99,'[2]WITHOUT PF'!$D$6:$AM$247,36,0)</f>
        <v>4</v>
      </c>
      <c r="H99" s="1">
        <v>0</v>
      </c>
      <c r="I99" s="1">
        <f>VLOOKUP(B99,'[2]WITHOUT PF'!$D$6:$AO$247,38,0)</f>
        <v>1</v>
      </c>
      <c r="J99" s="2">
        <f t="shared" si="8"/>
        <v>30</v>
      </c>
      <c r="K99" s="27">
        <v>20019</v>
      </c>
      <c r="L99" s="2">
        <f t="shared" si="9"/>
        <v>20019</v>
      </c>
      <c r="M99" s="42">
        <f t="shared" si="10"/>
        <v>151</v>
      </c>
      <c r="N99" s="42">
        <v>0</v>
      </c>
      <c r="O99" s="27">
        <f t="shared" si="11"/>
        <v>19868</v>
      </c>
      <c r="P99" s="42"/>
      <c r="Q99" s="44" t="s">
        <v>59</v>
      </c>
      <c r="R99" s="76" t="s">
        <v>819</v>
      </c>
      <c r="S99" s="44" t="s">
        <v>30</v>
      </c>
      <c r="T99" s="44" t="s">
        <v>237</v>
      </c>
    </row>
    <row r="100" spans="1:20" s="28" customFormat="1" ht="19.5" customHeight="1">
      <c r="A100" s="21">
        <v>91</v>
      </c>
      <c r="B100" s="63">
        <v>2214722756</v>
      </c>
      <c r="C100" s="26" t="s">
        <v>752</v>
      </c>
      <c r="D100" s="26" t="s">
        <v>141</v>
      </c>
      <c r="E100" s="25" t="s">
        <v>115</v>
      </c>
      <c r="F100" s="11">
        <f>VLOOKUP(B100,'[2]WITHOUT PF'!$D$6:$AL$247,35,0)</f>
        <v>26</v>
      </c>
      <c r="G100" s="11">
        <f>VLOOKUP(B100,'[2]WITHOUT PF'!$D$6:$AM$247,36,0)</f>
        <v>4</v>
      </c>
      <c r="H100" s="1">
        <v>0</v>
      </c>
      <c r="I100" s="1">
        <f>VLOOKUP(B100,'[2]WITHOUT PF'!$D$6:$AO$247,38,0)</f>
        <v>0</v>
      </c>
      <c r="J100" s="2">
        <f t="shared" si="8"/>
        <v>30</v>
      </c>
      <c r="K100" s="27">
        <v>18187</v>
      </c>
      <c r="L100" s="2">
        <f t="shared" si="9"/>
        <v>18187</v>
      </c>
      <c r="M100" s="42">
        <f t="shared" si="10"/>
        <v>137</v>
      </c>
      <c r="N100" s="42">
        <v>0</v>
      </c>
      <c r="O100" s="27">
        <f t="shared" si="11"/>
        <v>18050</v>
      </c>
      <c r="P100" s="42"/>
      <c r="Q100" s="44" t="s">
        <v>460</v>
      </c>
      <c r="R100" s="76" t="s">
        <v>820</v>
      </c>
      <c r="S100" s="44" t="s">
        <v>821</v>
      </c>
      <c r="T100" s="44" t="s">
        <v>822</v>
      </c>
    </row>
    <row r="101" spans="1:20" s="28" customFormat="1" ht="19.5" customHeight="1">
      <c r="A101" s="21">
        <v>92</v>
      </c>
      <c r="B101" s="63">
        <v>2214913498</v>
      </c>
      <c r="C101" s="26" t="s">
        <v>753</v>
      </c>
      <c r="D101" s="26" t="s">
        <v>754</v>
      </c>
      <c r="E101" s="25" t="s">
        <v>26</v>
      </c>
      <c r="F101" s="11">
        <f>VLOOKUP(B101,'[2]WITHOUT PF'!$D$6:$AL$247,35,0)</f>
        <v>6</v>
      </c>
      <c r="G101" s="11">
        <f>VLOOKUP(B101,'[2]WITHOUT PF'!$D$6:$AM$247,36,0)</f>
        <v>1</v>
      </c>
      <c r="H101" s="1">
        <v>0</v>
      </c>
      <c r="I101" s="1">
        <f>VLOOKUP(B101,'[2]WITHOUT PF'!$D$6:$AO$247,38,0)</f>
        <v>0</v>
      </c>
      <c r="J101" s="2">
        <f t="shared" si="8"/>
        <v>7</v>
      </c>
      <c r="K101" s="27">
        <v>16506</v>
      </c>
      <c r="L101" s="2">
        <f t="shared" si="9"/>
        <v>3851.4000000000005</v>
      </c>
      <c r="M101" s="42">
        <f t="shared" si="10"/>
        <v>29</v>
      </c>
      <c r="N101" s="42">
        <v>0</v>
      </c>
      <c r="O101" s="27">
        <f t="shared" si="11"/>
        <v>3822.4000000000005</v>
      </c>
      <c r="P101" s="42"/>
      <c r="Q101" s="44" t="s">
        <v>62</v>
      </c>
      <c r="R101" s="76" t="s">
        <v>823</v>
      </c>
      <c r="S101" s="44" t="s">
        <v>797</v>
      </c>
      <c r="T101" s="44" t="s">
        <v>798</v>
      </c>
    </row>
    <row r="102" spans="1:20" s="28" customFormat="1" ht="19.5" customHeight="1">
      <c r="A102" s="21">
        <v>93</v>
      </c>
      <c r="B102" s="63">
        <v>2214646418</v>
      </c>
      <c r="C102" s="26" t="s">
        <v>755</v>
      </c>
      <c r="D102" s="26" t="s">
        <v>756</v>
      </c>
      <c r="E102" s="25" t="s">
        <v>26</v>
      </c>
      <c r="F102" s="11">
        <f>VLOOKUP(B102,'[2]WITHOUT PF'!$D$6:$AL$247,35,0)</f>
        <v>26</v>
      </c>
      <c r="G102" s="11">
        <f>VLOOKUP(B102,'[2]WITHOUT PF'!$D$6:$AM$247,36,0)</f>
        <v>4</v>
      </c>
      <c r="H102" s="1">
        <v>0</v>
      </c>
      <c r="I102" s="1">
        <f>VLOOKUP(B102,'[2]WITHOUT PF'!$D$6:$AO$247,38,0)</f>
        <v>0</v>
      </c>
      <c r="J102" s="2">
        <f t="shared" si="8"/>
        <v>30</v>
      </c>
      <c r="K102" s="27">
        <v>16506</v>
      </c>
      <c r="L102" s="2">
        <f t="shared" si="9"/>
        <v>16506</v>
      </c>
      <c r="M102" s="42">
        <f t="shared" si="10"/>
        <v>124</v>
      </c>
      <c r="N102" s="42">
        <v>0</v>
      </c>
      <c r="O102" s="27">
        <f t="shared" si="11"/>
        <v>16382</v>
      </c>
      <c r="P102" s="42"/>
      <c r="Q102" s="44" t="s">
        <v>31</v>
      </c>
      <c r="R102" s="76" t="s">
        <v>824</v>
      </c>
      <c r="S102" s="44" t="s">
        <v>38</v>
      </c>
      <c r="T102" s="44" t="s">
        <v>825</v>
      </c>
    </row>
    <row r="103" spans="1:20" s="28" customFormat="1" ht="19.5" customHeight="1">
      <c r="A103" s="21">
        <v>94</v>
      </c>
      <c r="B103" s="63">
        <v>2214809723</v>
      </c>
      <c r="C103" s="26" t="s">
        <v>345</v>
      </c>
      <c r="D103" s="26" t="s">
        <v>346</v>
      </c>
      <c r="E103" s="25" t="s">
        <v>26</v>
      </c>
      <c r="F103" s="11">
        <f>VLOOKUP(B103,'[2]WITHOUT PF'!$D$6:$AL$247,35,0)</f>
        <v>8</v>
      </c>
      <c r="G103" s="11">
        <f>VLOOKUP(B103,'[2]WITHOUT PF'!$D$6:$AM$247,36,0)</f>
        <v>2</v>
      </c>
      <c r="H103" s="1">
        <v>0</v>
      </c>
      <c r="I103" s="1">
        <f>VLOOKUP(B103,'[2]WITHOUT PF'!$D$6:$AO$247,38,0)</f>
        <v>0</v>
      </c>
      <c r="J103" s="2">
        <f t="shared" si="8"/>
        <v>10</v>
      </c>
      <c r="K103" s="27">
        <v>16506</v>
      </c>
      <c r="L103" s="2">
        <f t="shared" si="9"/>
        <v>5502</v>
      </c>
      <c r="M103" s="42">
        <f t="shared" si="10"/>
        <v>42</v>
      </c>
      <c r="N103" s="42">
        <v>0</v>
      </c>
      <c r="O103" s="27">
        <f t="shared" si="11"/>
        <v>5460</v>
      </c>
      <c r="P103" s="42"/>
      <c r="Q103" s="44" t="s">
        <v>29</v>
      </c>
      <c r="R103" s="76" t="s">
        <v>355</v>
      </c>
      <c r="S103" s="44" t="s">
        <v>356</v>
      </c>
      <c r="T103" s="44" t="s">
        <v>357</v>
      </c>
    </row>
    <row r="104" spans="1:20" s="8" customFormat="1" ht="19.5" customHeight="1">
      <c r="A104" s="89" t="s">
        <v>3</v>
      </c>
      <c r="B104" s="89"/>
      <c r="C104" s="89"/>
      <c r="D104" s="82"/>
      <c r="E104" s="82"/>
      <c r="F104" s="58">
        <f>SUM(F10:F103)</f>
        <v>2166</v>
      </c>
      <c r="G104" s="58">
        <f aca="true" t="shared" si="12" ref="G104:N104">SUM(G10:G103)</f>
        <v>364</v>
      </c>
      <c r="H104" s="58">
        <f t="shared" si="12"/>
        <v>0</v>
      </c>
      <c r="I104" s="58">
        <f t="shared" si="12"/>
        <v>69</v>
      </c>
      <c r="J104" s="58">
        <f t="shared" si="12"/>
        <v>2599</v>
      </c>
      <c r="K104" s="58"/>
      <c r="L104" s="58">
        <f t="shared" si="12"/>
        <v>1492678.6333333335</v>
      </c>
      <c r="M104" s="58">
        <f t="shared" si="12"/>
        <v>11235</v>
      </c>
      <c r="N104" s="58">
        <f t="shared" si="12"/>
        <v>0</v>
      </c>
      <c r="O104" s="58">
        <f>SUM(O10:O103)</f>
        <v>1481443.6333333335</v>
      </c>
      <c r="P104" s="59"/>
      <c r="Q104" s="15"/>
      <c r="R104" s="70"/>
      <c r="S104" s="15"/>
      <c r="T104" s="15"/>
    </row>
    <row r="105" spans="17:20" ht="12.75">
      <c r="Q105" s="15"/>
      <c r="R105" s="70"/>
      <c r="S105" s="15"/>
      <c r="T105" s="15"/>
    </row>
    <row r="109" spans="3:6" ht="12.75">
      <c r="C109" s="52"/>
      <c r="D109" s="52"/>
      <c r="E109" s="52"/>
      <c r="F109" s="52"/>
    </row>
    <row r="110" spans="3:20" s="9" customFormat="1" ht="12.75">
      <c r="C110" s="52"/>
      <c r="D110" s="52"/>
      <c r="E110" s="52"/>
      <c r="F110" s="52"/>
      <c r="I110" s="4"/>
      <c r="J110" s="4"/>
      <c r="P110" s="4"/>
      <c r="Q110" s="4"/>
      <c r="R110" s="67"/>
      <c r="S110" s="4"/>
      <c r="T110" s="4"/>
    </row>
    <row r="111" spans="3:6" ht="12.75">
      <c r="C111" s="52"/>
      <c r="D111" s="52"/>
      <c r="E111" s="52"/>
      <c r="F111" s="52"/>
    </row>
    <row r="112" spans="3:6" ht="21">
      <c r="C112" s="52"/>
      <c r="D112" s="53"/>
      <c r="E112" s="54"/>
      <c r="F112" s="52"/>
    </row>
    <row r="113" spans="3:6" ht="12.75">
      <c r="C113" s="52"/>
      <c r="D113" s="52"/>
      <c r="E113" s="52"/>
      <c r="F113" s="52"/>
    </row>
    <row r="114" spans="3:6" ht="12.75">
      <c r="C114" s="52"/>
      <c r="D114" s="52"/>
      <c r="E114" s="52"/>
      <c r="F114" s="52"/>
    </row>
    <row r="115" spans="3:6" ht="12.75">
      <c r="C115" s="52"/>
      <c r="D115" s="52"/>
      <c r="E115" s="52"/>
      <c r="F115" s="52"/>
    </row>
  </sheetData>
  <sheetProtection/>
  <autoFilter ref="A9:T104"/>
  <mergeCells count="4">
    <mergeCell ref="A2:P2"/>
    <mergeCell ref="A3:P3"/>
    <mergeCell ref="A7:C7"/>
    <mergeCell ref="A104:C104"/>
  </mergeCells>
  <conditionalFormatting sqref="R104:R65536 R1:R9">
    <cfRule type="duplicateValues" priority="602" dxfId="0" stopIfTrue="1">
      <formula>AND(COUNTIF($R$104:$R$65536,R1)+COUNTIF($R$1:$R$9,R1)&gt;1,NOT(ISBLANK(R1)))</formula>
    </cfRule>
  </conditionalFormatting>
  <conditionalFormatting sqref="R1:R65536">
    <cfRule type="duplicateValues" priority="604" dxfId="0" stopIfTrue="1">
      <formula>AND(COUNTIF($R$1:$R$65536,R1)&gt;1,NOT(ISBLANK(R1)))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80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Hp</cp:lastModifiedBy>
  <cp:lastPrinted>2022-08-04T11:21:29Z</cp:lastPrinted>
  <dcterms:created xsi:type="dcterms:W3CDTF">2006-07-04T04:06:59Z</dcterms:created>
  <dcterms:modified xsi:type="dcterms:W3CDTF">2022-11-05T09:45:53Z</dcterms:modified>
  <cp:category/>
  <cp:version/>
  <cp:contentType/>
  <cp:contentStatus/>
</cp:coreProperties>
</file>